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30695\Desktop\fifo\"/>
    </mc:Choice>
  </mc:AlternateContent>
  <xr:revisionPtr revIDLastSave="0" documentId="8_{DB7FE655-8EB7-4E53-B095-34281A142C5A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ΑΣΚΗΣΗ" sheetId="1" r:id="rId1"/>
    <sheet name="FIFO" sheetId="2" r:id="rId2"/>
    <sheet name="LIFO" sheetId="3" r:id="rId3"/>
    <sheet name="ΜΣΚ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4" l="1"/>
  <c r="D45" i="4"/>
  <c r="E45" i="4" s="1"/>
  <c r="E42" i="4"/>
  <c r="D41" i="4"/>
  <c r="E39" i="4"/>
  <c r="E36" i="4"/>
  <c r="D35" i="4"/>
  <c r="D33" i="4"/>
  <c r="E33" i="4" s="1"/>
  <c r="E30" i="4"/>
  <c r="D29" i="4"/>
  <c r="D27" i="4"/>
  <c r="E27" i="4" s="1"/>
  <c r="E24" i="4"/>
  <c r="D21" i="4"/>
  <c r="D23" i="4" s="1"/>
  <c r="E18" i="4"/>
  <c r="D17" i="4"/>
  <c r="D15" i="4"/>
  <c r="E15" i="4" s="1"/>
  <c r="D11" i="4"/>
  <c r="E12" i="4"/>
  <c r="E9" i="4"/>
  <c r="C7" i="4"/>
  <c r="E7" i="4" s="1"/>
  <c r="E6" i="4"/>
  <c r="E5" i="4"/>
  <c r="I51" i="3"/>
  <c r="F51" i="3"/>
  <c r="G51" i="3" s="1"/>
  <c r="H47" i="3"/>
  <c r="H52" i="3" s="1"/>
  <c r="H46" i="3"/>
  <c r="D46" i="3"/>
  <c r="I46" i="3" s="1"/>
  <c r="I42" i="3"/>
  <c r="I47" i="3" s="1"/>
  <c r="I52" i="3" s="1"/>
  <c r="E44" i="3"/>
  <c r="F43" i="3"/>
  <c r="G43" i="3" s="1"/>
  <c r="F42" i="3"/>
  <c r="G42" i="3" s="1"/>
  <c r="H37" i="3"/>
  <c r="D37" i="3"/>
  <c r="I37" i="3" s="1"/>
  <c r="F33" i="3"/>
  <c r="G33" i="3" s="1"/>
  <c r="H29" i="3"/>
  <c r="H33" i="3" s="1"/>
  <c r="D29" i="3"/>
  <c r="I29" i="3" s="1"/>
  <c r="F27" i="3"/>
  <c r="G27" i="3" s="1"/>
  <c r="H23" i="3"/>
  <c r="D23" i="3"/>
  <c r="I23" i="3" s="1"/>
  <c r="F21" i="3"/>
  <c r="G21" i="3" s="1"/>
  <c r="D17" i="3"/>
  <c r="I17" i="3" s="1"/>
  <c r="G15" i="3"/>
  <c r="H11" i="3"/>
  <c r="D11" i="3"/>
  <c r="I11" i="3" s="1"/>
  <c r="G9" i="3"/>
  <c r="H5" i="3"/>
  <c r="D5" i="3"/>
  <c r="I5" i="3" s="1"/>
  <c r="H3" i="3"/>
  <c r="H6" i="3" s="1"/>
  <c r="H9" i="3" s="1"/>
  <c r="H12" i="3" s="1"/>
  <c r="H15" i="3" s="1"/>
  <c r="H18" i="3" s="1"/>
  <c r="D3" i="3"/>
  <c r="I3" i="3" s="1"/>
  <c r="I6" i="3" s="1"/>
  <c r="I9" i="3" s="1"/>
  <c r="I12" i="3" s="1"/>
  <c r="I15" i="3" s="1"/>
  <c r="I18" i="3" s="1"/>
  <c r="I21" i="3" s="1"/>
  <c r="I24" i="3" s="1"/>
  <c r="I27" i="3" s="1"/>
  <c r="I30" i="3" s="1"/>
  <c r="I34" i="3" s="1"/>
  <c r="I39" i="3" s="1"/>
  <c r="I43" i="3" s="1"/>
  <c r="I48" i="3" s="1"/>
  <c r="I53" i="3" s="1"/>
  <c r="I49" i="3" l="1"/>
  <c r="I54" i="3"/>
  <c r="E21" i="4"/>
  <c r="E51" i="4" s="1"/>
  <c r="C11" i="4"/>
  <c r="H13" i="3"/>
  <c r="G44" i="3"/>
  <c r="G57" i="3" s="1"/>
  <c r="G62" i="3" s="1"/>
  <c r="I13" i="3"/>
  <c r="I31" i="3"/>
  <c r="H38" i="3"/>
  <c r="I33" i="3"/>
  <c r="I44" i="3"/>
  <c r="H21" i="3"/>
  <c r="H24" i="3" s="1"/>
  <c r="H27" i="3" s="1"/>
  <c r="H30" i="3" s="1"/>
  <c r="H34" i="3" s="1"/>
  <c r="H39" i="3" s="1"/>
  <c r="H43" i="3" s="1"/>
  <c r="H19" i="3"/>
  <c r="I19" i="3"/>
  <c r="I25" i="3"/>
  <c r="H44" i="3" l="1"/>
  <c r="H48" i="3"/>
  <c r="C13" i="4"/>
  <c r="C17" i="4" s="1"/>
  <c r="E11" i="4"/>
  <c r="E13" i="4" s="1"/>
  <c r="H31" i="3"/>
  <c r="H40" i="3"/>
  <c r="H25" i="3"/>
  <c r="H35" i="3"/>
  <c r="I35" i="3"/>
  <c r="I38" i="3"/>
  <c r="I40" i="3" s="1"/>
  <c r="H53" i="3" l="1"/>
  <c r="H54" i="3" s="1"/>
  <c r="H49" i="3"/>
  <c r="E17" i="4"/>
  <c r="E19" i="4" s="1"/>
  <c r="C19" i="4"/>
  <c r="C23" i="4" s="1"/>
  <c r="E23" i="4" l="1"/>
  <c r="E25" i="4" s="1"/>
  <c r="C25" i="4"/>
  <c r="C29" i="4" s="1"/>
  <c r="I60" i="2"/>
  <c r="G60" i="2"/>
  <c r="H57" i="2"/>
  <c r="H62" i="2" s="1"/>
  <c r="H55" i="2"/>
  <c r="D55" i="2"/>
  <c r="I57" i="2" s="1"/>
  <c r="I62" i="2" s="1"/>
  <c r="I51" i="2"/>
  <c r="I55" i="2" s="1"/>
  <c r="F53" i="2"/>
  <c r="G51" i="2"/>
  <c r="G52" i="2"/>
  <c r="H48" i="2"/>
  <c r="H52" i="2" s="1"/>
  <c r="H46" i="2"/>
  <c r="D46" i="2"/>
  <c r="I48" i="2" s="1"/>
  <c r="I52" i="2" s="1"/>
  <c r="I56" i="2" s="1"/>
  <c r="I61" i="2" s="1"/>
  <c r="I42" i="2"/>
  <c r="F44" i="2"/>
  <c r="G43" i="2"/>
  <c r="G42" i="2"/>
  <c r="G44" i="2" s="1"/>
  <c r="H39" i="2"/>
  <c r="H43" i="2" s="1"/>
  <c r="H37" i="2"/>
  <c r="D37" i="2"/>
  <c r="I39" i="2" s="1"/>
  <c r="I43" i="2" s="1"/>
  <c r="I47" i="2" s="1"/>
  <c r="I33" i="2"/>
  <c r="I37" i="2" s="1"/>
  <c r="G34" i="2"/>
  <c r="H30" i="2"/>
  <c r="H34" i="2" s="1"/>
  <c r="H28" i="2"/>
  <c r="D28" i="2"/>
  <c r="I30" i="2" s="1"/>
  <c r="I34" i="2" s="1"/>
  <c r="I38" i="2" s="1"/>
  <c r="I24" i="2"/>
  <c r="I28" i="2" s="1"/>
  <c r="G25" i="2"/>
  <c r="G26" i="2" s="1"/>
  <c r="G24" i="2"/>
  <c r="H21" i="2"/>
  <c r="H25" i="2" s="1"/>
  <c r="J16" i="2"/>
  <c r="J20" i="2" s="1"/>
  <c r="J24" i="2" s="1"/>
  <c r="J28" i="2" s="1"/>
  <c r="H16" i="2"/>
  <c r="H20" i="2" s="1"/>
  <c r="H15" i="2"/>
  <c r="H17" i="2" s="1"/>
  <c r="H13" i="2"/>
  <c r="H12" i="2"/>
  <c r="D19" i="2"/>
  <c r="I21" i="2" s="1"/>
  <c r="I25" i="2" s="1"/>
  <c r="I29" i="2" s="1"/>
  <c r="G15" i="2"/>
  <c r="I15" i="2" s="1"/>
  <c r="D11" i="2"/>
  <c r="I12" i="2" s="1"/>
  <c r="H9" i="2"/>
  <c r="H5" i="2"/>
  <c r="I6" i="2"/>
  <c r="I9" i="2" s="1"/>
  <c r="G9" i="2"/>
  <c r="D5" i="2"/>
  <c r="D3" i="2"/>
  <c r="I3" i="2" s="1"/>
  <c r="I5" i="2" s="1"/>
  <c r="I63" i="2" l="1"/>
  <c r="I40" i="2"/>
  <c r="H19" i="2"/>
  <c r="H35" i="2"/>
  <c r="H38" i="2"/>
  <c r="H40" i="2" s="1"/>
  <c r="I19" i="2"/>
  <c r="H29" i="2"/>
  <c r="H31" i="2" s="1"/>
  <c r="H26" i="2"/>
  <c r="I44" i="2"/>
  <c r="I31" i="2"/>
  <c r="G33" i="2"/>
  <c r="G35" i="2" s="1"/>
  <c r="G64" i="2" s="1"/>
  <c r="G70" i="2" s="1"/>
  <c r="I16" i="2"/>
  <c r="I20" i="2" s="1"/>
  <c r="I13" i="2"/>
  <c r="H22" i="2"/>
  <c r="I35" i="2"/>
  <c r="H47" i="2"/>
  <c r="H49" i="2" s="1"/>
  <c r="H44" i="2"/>
  <c r="H53" i="2"/>
  <c r="H56" i="2"/>
  <c r="I58" i="2"/>
  <c r="I53" i="2"/>
  <c r="I26" i="2"/>
  <c r="I46" i="2"/>
  <c r="I49" i="2" s="1"/>
  <c r="G53" i="2"/>
  <c r="F33" i="2"/>
  <c r="F35" i="2" s="1"/>
  <c r="E29" i="4"/>
  <c r="E31" i="4" s="1"/>
  <c r="C31" i="4"/>
  <c r="C35" i="4" s="1"/>
  <c r="I22" i="2" l="1"/>
  <c r="H61" i="2"/>
  <c r="H63" i="2" s="1"/>
  <c r="H58" i="2"/>
  <c r="I17" i="2"/>
  <c r="C37" i="4"/>
  <c r="C41" i="4" s="1"/>
  <c r="E35" i="4"/>
  <c r="E37" i="4" s="1"/>
  <c r="C43" i="4" l="1"/>
  <c r="C46" i="4" s="1"/>
  <c r="E46" i="4" s="1"/>
  <c r="E53" i="4" s="1"/>
  <c r="E41" i="4"/>
  <c r="E43" i="4" s="1"/>
</calcChain>
</file>

<file path=xl/sharedStrings.xml><?xml version="1.0" encoding="utf-8"?>
<sst xmlns="http://schemas.openxmlformats.org/spreadsheetml/2006/main" count="69" uniqueCount="21">
  <si>
    <t>Εισαγωγές - αγορές πρώτων υλών</t>
  </si>
  <si>
    <t>Ημερομηνία</t>
  </si>
  <si>
    <t>Ποσότητα (Μον.)</t>
  </si>
  <si>
    <t>Αξία σε ευρώ</t>
  </si>
  <si>
    <t>Εξαγωγές - αναλώσεις- πρώτων υλών</t>
  </si>
  <si>
    <t>Ποσότητα</t>
  </si>
  <si>
    <t>ΕΙΣΑΓΩΓΕΣ</t>
  </si>
  <si>
    <t>ΠΟΣ.</t>
  </si>
  <si>
    <t>ΤΙΜΗ</t>
  </si>
  <si>
    <t>ΑΞΙΑ</t>
  </si>
  <si>
    <t>ΕΞΑΓΩΓΕΣ</t>
  </si>
  <si>
    <t>ΥΠΟΛΟΙΠΟ</t>
  </si>
  <si>
    <t>ΚΟΣΤΟΣ ΠΩΛΗΣΕΩΝ/ΑΝΑΛΩΣΕΩΝ</t>
  </si>
  <si>
    <t>ΚΟΣΤΟΣ ΤΕΛΙΚΟΥ ΑΠΟΘΕΜΑΤΟΣ</t>
  </si>
  <si>
    <t>Να προσδιοριστεί η αξία των αποθεμάτων των πρώτων υλών την 31-12-2015</t>
  </si>
  <si>
    <t>ΣΥΝΟΛΙΚΟ ΚΟΣΤΟΣ</t>
  </si>
  <si>
    <t>ΥΠΟΛ. ΠΡΟΗΓΟΥΜΕΝΟΥ ΜΗΝΑ</t>
  </si>
  <si>
    <t>ΑΓΟΡΑ</t>
  </si>
  <si>
    <t>ΑΠΟΘΕΜΑ</t>
  </si>
  <si>
    <t>ΜΕΣΟ ΣΤΑΘΜΙΚΟ ΚΟΣΤΟΣ</t>
  </si>
  <si>
    <t>ΑΝΑΛΩΣΗ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</si>
</sst>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0" fillId="0" borderId="0" xfId="0" applyFill="1"/>
    <xf numFmtId="0" fontId="1" fillId="0" borderId="0" xfId="0" applyFont="1"/>
    <xf numFmtId="0" fontId="4" fillId="0" borderId="0" xfId="0" applyFont="1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ill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2" fillId="5" borderId="0" xfId="0" applyFont="1" applyFill="1"/>
    <xf numFmtId="0" fontId="0" fillId="6" borderId="0" xfId="0" applyFill="1"/>
    <xf numFmtId="0" fontId="0" fillId="6" borderId="0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2" fillId="6" borderId="0" xfId="0" applyFont="1" applyFill="1"/>
    <xf numFmtId="0" fontId="4" fillId="6" borderId="0" xfId="0" applyFont="1" applyFill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6" borderId="0" xfId="0" applyFill="1" applyBorder="1"/>
    <xf numFmtId="0" fontId="2" fillId="6" borderId="1" xfId="0" applyFont="1" applyFill="1" applyBorder="1"/>
    <xf numFmtId="0" fontId="3" fillId="6" borderId="0" xfId="0" applyFont="1" applyFill="1"/>
    <xf numFmtId="0" fontId="0" fillId="8" borderId="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/>
    <xf numFmtId="0" fontId="1" fillId="0" borderId="3" xfId="0" applyFont="1" applyBorder="1"/>
    <xf numFmtId="0" fontId="0" fillId="2" borderId="5" xfId="0" applyFill="1" applyBorder="1"/>
    <xf numFmtId="2" fontId="0" fillId="0" borderId="3" xfId="0" applyNumberFormat="1" applyBorder="1"/>
    <xf numFmtId="2" fontId="0" fillId="0" borderId="5" xfId="0" applyNumberFormat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447674</xdr:colOff>
      <xdr:row>5</xdr:row>
      <xdr:rowOff>109537</xdr:rowOff>
    </xdr:from>
    <xdr:ext cx="1143001" cy="242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5514974" y="1062037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5000+5500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100+100</m:t>
                      </m:r>
                    </m:den>
                  </m:f>
                </m:oMath>
              </a14:m>
              <a:r>
                <a:rPr lang="el-GR" sz="1100"/>
                <a:t>=52,5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514974" y="1062037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5000+5500)/(100+100)</a:t>
              </a:r>
              <a:r>
                <a:rPr lang="el-GR" sz="1100"/>
                <a:t>=52,5</a:t>
              </a:r>
            </a:p>
          </xdr:txBody>
        </xdr:sp>
      </mc:Fallback>
    </mc:AlternateContent>
    <xdr:clientData/>
  </xdr:oneCellAnchor>
  <xdr:oneCellAnchor>
    <xdr:from>
      <xdr:col>5</xdr:col>
      <xdr:colOff>457200</xdr:colOff>
      <xdr:row>10</xdr:row>
      <xdr:rowOff>133350</xdr:rowOff>
    </xdr:from>
    <xdr:ext cx="1143001" cy="242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5524500" y="2038350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5250+3000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100+50</m:t>
                      </m:r>
                    </m:den>
                  </m:f>
                </m:oMath>
              </a14:m>
              <a:r>
                <a:rPr lang="el-GR" sz="1100"/>
                <a:t>=55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524500" y="2038350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5250+3000)/(100+50)</a:t>
              </a:r>
              <a:r>
                <a:rPr lang="el-GR" sz="1100"/>
                <a:t>=55</a:t>
              </a:r>
            </a:p>
          </xdr:txBody>
        </xdr:sp>
      </mc:Fallback>
    </mc:AlternateContent>
    <xdr:clientData/>
  </xdr:oneCellAnchor>
  <xdr:oneCellAnchor>
    <xdr:from>
      <xdr:col>5</xdr:col>
      <xdr:colOff>333375</xdr:colOff>
      <xdr:row>17</xdr:row>
      <xdr:rowOff>123825</xdr:rowOff>
    </xdr:from>
    <xdr:ext cx="1143001" cy="242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5400675" y="3362325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5500+4800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100+75</m:t>
                      </m:r>
                    </m:den>
                  </m:f>
                </m:oMath>
              </a14:m>
              <a:r>
                <a:rPr lang="el-GR" sz="1100"/>
                <a:t>=58,857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400675" y="3362325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5500+4800)/(100+75)</a:t>
              </a:r>
              <a:r>
                <a:rPr lang="el-GR" sz="1100"/>
                <a:t>=58,857</a:t>
              </a:r>
            </a:p>
          </xdr:txBody>
        </xdr:sp>
      </mc:Fallback>
    </mc:AlternateContent>
    <xdr:clientData/>
  </xdr:oneCellAnchor>
  <xdr:oneCellAnchor>
    <xdr:from>
      <xdr:col>5</xdr:col>
      <xdr:colOff>247650</xdr:colOff>
      <xdr:row>24</xdr:row>
      <xdr:rowOff>19050</xdr:rowOff>
    </xdr:from>
    <xdr:ext cx="1143001" cy="2427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5343525" y="4591050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5885,7+2900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100+50</m:t>
                      </m:r>
                    </m:den>
                  </m:f>
                </m:oMath>
              </a14:m>
              <a:r>
                <a:rPr lang="el-GR" sz="1100"/>
                <a:t>=58,571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343525" y="4591050"/>
              <a:ext cx="1143001" cy="242759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5885,7+2900)/(100+50)</a:t>
              </a:r>
              <a:r>
                <a:rPr lang="el-GR" sz="1100"/>
                <a:t>=58,571</a:t>
              </a:r>
            </a:p>
          </xdr:txBody>
        </xdr:sp>
      </mc:Fallback>
    </mc:AlternateContent>
    <xdr:clientData/>
  </xdr:oneCellAnchor>
  <xdr:oneCellAnchor>
    <xdr:from>
      <xdr:col>5</xdr:col>
      <xdr:colOff>257175</xdr:colOff>
      <xdr:row>29</xdr:row>
      <xdr:rowOff>142875</xdr:rowOff>
    </xdr:from>
    <xdr:ext cx="1381125" cy="2428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5353050" y="5667375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5857,1+7000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100+125</m:t>
                      </m:r>
                    </m:den>
                  </m:f>
                </m:oMath>
              </a14:m>
              <a:r>
                <a:rPr lang="el-GR" sz="1100"/>
                <a:t>=57,143</a:t>
              </a: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5353050" y="5667375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5857,1+7000)/(100+125)</a:t>
              </a:r>
              <a:r>
                <a:rPr lang="el-GR" sz="1100"/>
                <a:t>=57,143</a:t>
              </a:r>
            </a:p>
          </xdr:txBody>
        </xdr:sp>
      </mc:Fallback>
    </mc:AlternateContent>
    <xdr:clientData/>
  </xdr:oneCellAnchor>
  <xdr:oneCellAnchor>
    <xdr:from>
      <xdr:col>5</xdr:col>
      <xdr:colOff>180975</xdr:colOff>
      <xdr:row>35</xdr:row>
      <xdr:rowOff>85725</xdr:rowOff>
    </xdr:from>
    <xdr:ext cx="1381125" cy="2428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5276850" y="6753225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8571,45+4500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150+75</m:t>
                      </m:r>
                    </m:den>
                  </m:f>
                </m:oMath>
              </a14:m>
              <a:r>
                <a:rPr lang="el-GR" sz="1100"/>
                <a:t>=58,1</a:t>
              </a: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276850" y="6753225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8571,45+4500)/(150+75)</a:t>
              </a:r>
              <a:r>
                <a:rPr lang="el-GR" sz="1100"/>
                <a:t>=58,1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42</xdr:row>
      <xdr:rowOff>0</xdr:rowOff>
    </xdr:from>
    <xdr:ext cx="1381125" cy="2428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5095875" y="8001000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l-GR" sz="1100" b="0" i="1">
                          <a:latin typeface="Cambria Math" panose="02040503050406030204" pitchFamily="18" charset="0"/>
                        </a:rPr>
                        <m:t>7662,5+8125</m:t>
                      </m:r>
                    </m:num>
                    <m:den>
                      <m:r>
                        <a:rPr lang="el-GR" sz="1100" b="0" i="1">
                          <a:latin typeface="Cambria Math" panose="02040503050406030204" pitchFamily="18" charset="0"/>
                        </a:rPr>
                        <m:t>125+125</m:t>
                      </m:r>
                    </m:den>
                  </m:f>
                </m:oMath>
              </a14:m>
              <a:r>
                <a:rPr lang="el-GR" sz="1100"/>
                <a:t>=61,55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095875" y="8001000"/>
              <a:ext cx="1381125" cy="242823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7662,5+8125)/(125+125)</a:t>
              </a:r>
              <a:r>
                <a:rPr lang="el-GR" sz="1100"/>
                <a:t>=61,55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B9" sqref="B9"/>
    </sheetView>
  </sheetViews>
  <sheetFormatPr defaultRowHeight="14.4" x14ac:dyDescent="0.3"/>
  <cols>
    <col min="4" max="4" width="22.5546875" style="28" customWidth="1"/>
    <col min="5" max="5" width="11.33203125" customWidth="1"/>
  </cols>
  <sheetData>
    <row r="1" spans="1:6" x14ac:dyDescent="0.3">
      <c r="D1" s="28" t="s">
        <v>0</v>
      </c>
    </row>
    <row r="3" spans="1:6" x14ac:dyDescent="0.3">
      <c r="A3" t="s">
        <v>14</v>
      </c>
    </row>
    <row r="5" spans="1:6" ht="28.8" x14ac:dyDescent="0.3">
      <c r="D5" s="28" t="s">
        <v>1</v>
      </c>
      <c r="E5" s="30" t="s">
        <v>2</v>
      </c>
      <c r="F5" s="28" t="s">
        <v>3</v>
      </c>
    </row>
    <row r="6" spans="1:6" x14ac:dyDescent="0.3">
      <c r="D6" s="29">
        <v>42339</v>
      </c>
      <c r="E6" s="28">
        <v>100</v>
      </c>
      <c r="F6" s="28">
        <v>50</v>
      </c>
    </row>
    <row r="7" spans="1:6" x14ac:dyDescent="0.3">
      <c r="D7" s="29">
        <v>42341</v>
      </c>
      <c r="E7" s="28">
        <v>100</v>
      </c>
      <c r="F7" s="28">
        <v>55</v>
      </c>
    </row>
    <row r="8" spans="1:6" x14ac:dyDescent="0.3">
      <c r="D8" s="29">
        <v>42347</v>
      </c>
      <c r="E8" s="28">
        <v>50</v>
      </c>
      <c r="F8" s="28">
        <v>60</v>
      </c>
    </row>
    <row r="9" spans="1:6" x14ac:dyDescent="0.3">
      <c r="D9" s="29">
        <v>42349</v>
      </c>
      <c r="E9" s="28">
        <v>75</v>
      </c>
      <c r="F9" s="28">
        <v>64</v>
      </c>
    </row>
    <row r="10" spans="1:6" x14ac:dyDescent="0.3">
      <c r="D10" s="29">
        <v>42354</v>
      </c>
      <c r="E10" s="28">
        <v>50</v>
      </c>
      <c r="F10" s="28">
        <v>58</v>
      </c>
    </row>
    <row r="11" spans="1:6" x14ac:dyDescent="0.3">
      <c r="D11" s="29">
        <v>42361</v>
      </c>
      <c r="E11" s="28">
        <v>125</v>
      </c>
      <c r="F11" s="28">
        <v>56</v>
      </c>
    </row>
    <row r="12" spans="1:6" x14ac:dyDescent="0.3">
      <c r="D12" s="29">
        <v>42366</v>
      </c>
      <c r="E12" s="28">
        <v>75</v>
      </c>
      <c r="F12" s="28">
        <v>60</v>
      </c>
    </row>
    <row r="13" spans="1:6" x14ac:dyDescent="0.3">
      <c r="D13" s="29">
        <v>42368</v>
      </c>
      <c r="E13" s="28">
        <v>125</v>
      </c>
      <c r="F13" s="28">
        <v>65</v>
      </c>
    </row>
    <row r="14" spans="1:6" x14ac:dyDescent="0.3">
      <c r="E14" s="28"/>
    </row>
    <row r="15" spans="1:6" ht="28.8" x14ac:dyDescent="0.3">
      <c r="D15" s="30" t="s">
        <v>4</v>
      </c>
      <c r="E15" s="28"/>
    </row>
    <row r="16" spans="1:6" x14ac:dyDescent="0.3">
      <c r="D16" s="28" t="s">
        <v>1</v>
      </c>
      <c r="E16" s="28" t="s">
        <v>5</v>
      </c>
    </row>
    <row r="17" spans="4:5" x14ac:dyDescent="0.3">
      <c r="D17" s="29">
        <v>42342</v>
      </c>
      <c r="E17" s="28">
        <v>100</v>
      </c>
    </row>
    <row r="18" spans="4:5" x14ac:dyDescent="0.3">
      <c r="D18" s="29">
        <v>42348</v>
      </c>
      <c r="E18" s="28">
        <v>50</v>
      </c>
    </row>
    <row r="19" spans="4:5" x14ac:dyDescent="0.3">
      <c r="D19" s="29">
        <v>42350</v>
      </c>
      <c r="E19" s="28">
        <v>75</v>
      </c>
    </row>
    <row r="20" spans="4:5" x14ac:dyDescent="0.3">
      <c r="D20" s="29">
        <v>42356</v>
      </c>
      <c r="E20" s="28">
        <v>50</v>
      </c>
    </row>
    <row r="21" spans="4:5" x14ac:dyDescent="0.3">
      <c r="D21" s="29">
        <v>42362</v>
      </c>
      <c r="E21" s="28">
        <v>75</v>
      </c>
    </row>
    <row r="22" spans="4:5" x14ac:dyDescent="0.3">
      <c r="D22" s="29">
        <v>42367</v>
      </c>
      <c r="E22" s="28">
        <v>100</v>
      </c>
    </row>
    <row r="23" spans="4:5" x14ac:dyDescent="0.3">
      <c r="D23" s="29">
        <v>42369</v>
      </c>
      <c r="E23" s="28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view="pageBreakPreview" topLeftCell="A53" zoomScaleNormal="100" zoomScaleSheetLayoutView="100" workbookViewId="0">
      <selection activeCell="E19" sqref="E19"/>
    </sheetView>
  </sheetViews>
  <sheetFormatPr defaultRowHeight="14.4" x14ac:dyDescent="0.3"/>
  <cols>
    <col min="1" max="1" width="13.88671875" customWidth="1"/>
    <col min="10" max="10" width="14.5546875" customWidth="1"/>
  </cols>
  <sheetData>
    <row r="1" spans="1:10" x14ac:dyDescent="0.3">
      <c r="B1" s="39" t="s">
        <v>6</v>
      </c>
      <c r="C1" s="39"/>
      <c r="D1" s="39"/>
      <c r="E1" s="40" t="s">
        <v>10</v>
      </c>
      <c r="F1" s="40"/>
      <c r="G1" s="40"/>
      <c r="H1" s="41" t="s">
        <v>11</v>
      </c>
      <c r="I1" s="41"/>
    </row>
    <row r="2" spans="1:10" x14ac:dyDescent="0.3">
      <c r="B2" s="19" t="s">
        <v>7</v>
      </c>
      <c r="C2" s="19" t="s">
        <v>8</v>
      </c>
      <c r="D2" s="19" t="s">
        <v>9</v>
      </c>
      <c r="E2" s="20" t="s">
        <v>7</v>
      </c>
      <c r="F2" s="20" t="s">
        <v>8</v>
      </c>
      <c r="G2" s="20" t="s">
        <v>9</v>
      </c>
      <c r="H2" s="21" t="s">
        <v>7</v>
      </c>
      <c r="I2" s="21" t="s">
        <v>9</v>
      </c>
    </row>
    <row r="3" spans="1:10" x14ac:dyDescent="0.3">
      <c r="A3" s="1">
        <v>42339</v>
      </c>
      <c r="B3" s="9">
        <v>100</v>
      </c>
      <c r="C3" s="9">
        <v>50</v>
      </c>
      <c r="D3" s="9">
        <f>B3*C3</f>
        <v>5000</v>
      </c>
      <c r="E3" s="10"/>
      <c r="F3" s="10"/>
      <c r="G3" s="10"/>
      <c r="H3" s="13">
        <v>100</v>
      </c>
      <c r="I3" s="13">
        <f>D3</f>
        <v>5000</v>
      </c>
    </row>
    <row r="4" spans="1:10" x14ac:dyDescent="0.3">
      <c r="A4" s="1"/>
      <c r="B4" s="22"/>
      <c r="C4" s="22"/>
      <c r="D4" s="22"/>
      <c r="E4" s="22"/>
      <c r="F4" s="22"/>
      <c r="G4" s="22"/>
      <c r="H4" s="22"/>
      <c r="I4" s="22"/>
    </row>
    <row r="5" spans="1:10" x14ac:dyDescent="0.3">
      <c r="A5" s="1">
        <v>42341</v>
      </c>
      <c r="B5" s="9">
        <v>100</v>
      </c>
      <c r="C5" s="9">
        <v>55</v>
      </c>
      <c r="D5" s="9">
        <f>B5*C5</f>
        <v>5500</v>
      </c>
      <c r="E5" s="10"/>
      <c r="F5" s="10"/>
      <c r="G5" s="10"/>
      <c r="H5" s="14">
        <f>H3</f>
        <v>100</v>
      </c>
      <c r="I5" s="14">
        <f>I3</f>
        <v>5000</v>
      </c>
      <c r="J5" s="1">
        <v>42339</v>
      </c>
    </row>
    <row r="6" spans="1:10" ht="15" thickBot="1" x14ac:dyDescent="0.35">
      <c r="A6" s="1"/>
      <c r="B6" s="9"/>
      <c r="C6" s="9"/>
      <c r="D6" s="9"/>
      <c r="E6" s="10"/>
      <c r="F6" s="10"/>
      <c r="G6" s="10"/>
      <c r="H6" s="15">
        <v>100</v>
      </c>
      <c r="I6" s="15">
        <f>D5</f>
        <v>5500</v>
      </c>
      <c r="J6" s="1">
        <v>42341</v>
      </c>
    </row>
    <row r="7" spans="1:10" x14ac:dyDescent="0.3">
      <c r="A7" s="1"/>
      <c r="B7" s="9"/>
      <c r="C7" s="9"/>
      <c r="D7" s="9"/>
      <c r="E7" s="10"/>
      <c r="F7" s="10"/>
      <c r="G7" s="10"/>
      <c r="H7" s="13">
        <v>200</v>
      </c>
      <c r="I7" s="13">
        <v>10500</v>
      </c>
    </row>
    <row r="8" spans="1:10" x14ac:dyDescent="0.3">
      <c r="A8" s="1"/>
      <c r="B8" s="22"/>
      <c r="C8" s="22"/>
      <c r="D8" s="22"/>
      <c r="E8" s="22"/>
      <c r="F8" s="22"/>
      <c r="G8" s="22"/>
      <c r="H8" s="22"/>
      <c r="I8" s="22"/>
    </row>
    <row r="9" spans="1:10" x14ac:dyDescent="0.3">
      <c r="A9" s="2">
        <v>42342</v>
      </c>
      <c r="B9" s="9"/>
      <c r="C9" s="9"/>
      <c r="D9" s="9"/>
      <c r="E9" s="10">
        <v>100</v>
      </c>
      <c r="F9" s="10">
        <v>50</v>
      </c>
      <c r="G9" s="10">
        <f>E9*F9</f>
        <v>5000</v>
      </c>
      <c r="H9" s="13">
        <f>H6</f>
        <v>100</v>
      </c>
      <c r="I9" s="13">
        <f>I6</f>
        <v>5500</v>
      </c>
      <c r="J9" s="1">
        <v>42341</v>
      </c>
    </row>
    <row r="10" spans="1:10" x14ac:dyDescent="0.3">
      <c r="A10" s="2"/>
      <c r="B10" s="9"/>
      <c r="C10" s="9"/>
      <c r="D10" s="9"/>
      <c r="E10" s="10"/>
      <c r="F10" s="10"/>
      <c r="G10" s="10"/>
      <c r="H10" s="13"/>
      <c r="I10" s="13"/>
    </row>
    <row r="11" spans="1:10" x14ac:dyDescent="0.3">
      <c r="A11" s="1">
        <v>42347</v>
      </c>
      <c r="B11" s="9">
        <v>50</v>
      </c>
      <c r="C11" s="9">
        <v>60</v>
      </c>
      <c r="D11" s="9">
        <f>B11*C11</f>
        <v>3000</v>
      </c>
      <c r="E11" s="10"/>
      <c r="F11" s="10"/>
      <c r="G11" s="10"/>
      <c r="H11" s="13">
        <v>100</v>
      </c>
      <c r="I11" s="13">
        <v>5500</v>
      </c>
      <c r="J11" s="1">
        <v>42341</v>
      </c>
    </row>
    <row r="12" spans="1:10" ht="15" thickBot="1" x14ac:dyDescent="0.35">
      <c r="A12" s="1"/>
      <c r="B12" s="9"/>
      <c r="C12" s="9"/>
      <c r="D12" s="9"/>
      <c r="E12" s="10"/>
      <c r="F12" s="10"/>
      <c r="G12" s="10"/>
      <c r="H12" s="16">
        <f>B11</f>
        <v>50</v>
      </c>
      <c r="I12" s="16">
        <f>D11</f>
        <v>3000</v>
      </c>
      <c r="J12" s="1">
        <v>42347</v>
      </c>
    </row>
    <row r="13" spans="1:10" x14ac:dyDescent="0.3">
      <c r="A13" s="1"/>
      <c r="B13" s="9"/>
      <c r="C13" s="9"/>
      <c r="D13" s="9"/>
      <c r="E13" s="10"/>
      <c r="F13" s="10"/>
      <c r="G13" s="10"/>
      <c r="H13" s="17">
        <f>SUM(H11:H12)</f>
        <v>150</v>
      </c>
      <c r="I13" s="17">
        <f>SUM(I11:I12)</f>
        <v>8500</v>
      </c>
    </row>
    <row r="14" spans="1:10" x14ac:dyDescent="0.3">
      <c r="A14" s="1"/>
      <c r="B14" s="22"/>
      <c r="C14" s="22"/>
      <c r="D14" s="22"/>
      <c r="E14" s="22"/>
      <c r="F14" s="22"/>
      <c r="G14" s="22"/>
      <c r="H14" s="22"/>
      <c r="I14" s="22"/>
    </row>
    <row r="15" spans="1:10" x14ac:dyDescent="0.3">
      <c r="A15" s="2">
        <v>42348</v>
      </c>
      <c r="B15" s="9"/>
      <c r="C15" s="9"/>
      <c r="D15" s="9"/>
      <c r="E15" s="10">
        <v>50</v>
      </c>
      <c r="F15" s="10">
        <v>55</v>
      </c>
      <c r="G15" s="10">
        <f>E15*F15</f>
        <v>2750</v>
      </c>
      <c r="H15" s="13">
        <f>H11-E15</f>
        <v>50</v>
      </c>
      <c r="I15" s="13">
        <f>I11-G15</f>
        <v>2750</v>
      </c>
      <c r="J15" s="1">
        <v>42341</v>
      </c>
    </row>
    <row r="16" spans="1:10" ht="15" thickBot="1" x14ac:dyDescent="0.35">
      <c r="A16" s="2"/>
      <c r="B16" s="9"/>
      <c r="C16" s="9"/>
      <c r="D16" s="9"/>
      <c r="E16" s="10"/>
      <c r="F16" s="10"/>
      <c r="G16" s="10"/>
      <c r="H16" s="16">
        <f>H12</f>
        <v>50</v>
      </c>
      <c r="I16" s="16">
        <f>I12</f>
        <v>3000</v>
      </c>
      <c r="J16" s="1">
        <f>J12</f>
        <v>42347</v>
      </c>
    </row>
    <row r="17" spans="1:10" x14ac:dyDescent="0.3">
      <c r="A17" s="2"/>
      <c r="B17" s="9"/>
      <c r="C17" s="9"/>
      <c r="D17" s="9"/>
      <c r="E17" s="10"/>
      <c r="F17" s="10"/>
      <c r="G17" s="10"/>
      <c r="H17" s="17">
        <f>SUM(H15:H16)</f>
        <v>100</v>
      </c>
      <c r="I17" s="17">
        <f>SUM(I15:I16)</f>
        <v>5750</v>
      </c>
    </row>
    <row r="18" spans="1:10" x14ac:dyDescent="0.3">
      <c r="A18" s="2"/>
      <c r="B18" s="22"/>
      <c r="C18" s="22"/>
      <c r="D18" s="22"/>
      <c r="E18" s="22"/>
      <c r="F18" s="22"/>
      <c r="G18" s="22"/>
      <c r="H18" s="22"/>
      <c r="I18" s="22"/>
    </row>
    <row r="19" spans="1:10" x14ac:dyDescent="0.3">
      <c r="A19" s="1">
        <v>42349</v>
      </c>
      <c r="B19" s="9">
        <v>75</v>
      </c>
      <c r="C19" s="9">
        <v>64</v>
      </c>
      <c r="D19" s="9">
        <f>B19*C19</f>
        <v>4800</v>
      </c>
      <c r="E19" s="10"/>
      <c r="F19" s="10"/>
      <c r="G19" s="10"/>
      <c r="H19" s="14">
        <f>H15</f>
        <v>50</v>
      </c>
      <c r="I19" s="14">
        <f>I15</f>
        <v>2750</v>
      </c>
      <c r="J19" s="1">
        <v>42341</v>
      </c>
    </row>
    <row r="20" spans="1:10" x14ac:dyDescent="0.3">
      <c r="B20" s="9"/>
      <c r="C20" s="9"/>
      <c r="D20" s="9"/>
      <c r="E20" s="10"/>
      <c r="F20" s="10"/>
      <c r="G20" s="10"/>
      <c r="H20" s="14">
        <f>H16</f>
        <v>50</v>
      </c>
      <c r="I20" s="14">
        <f>I16</f>
        <v>3000</v>
      </c>
      <c r="J20" s="1">
        <f>J16</f>
        <v>42347</v>
      </c>
    </row>
    <row r="21" spans="1:10" ht="15" thickBot="1" x14ac:dyDescent="0.35">
      <c r="B21" s="9"/>
      <c r="C21" s="9"/>
      <c r="D21" s="9"/>
      <c r="E21" s="10"/>
      <c r="F21" s="10"/>
      <c r="G21" s="10"/>
      <c r="H21" s="15">
        <f>B19</f>
        <v>75</v>
      </c>
      <c r="I21" s="15">
        <f>D19</f>
        <v>4800</v>
      </c>
      <c r="J21" s="1">
        <v>42349</v>
      </c>
    </row>
    <row r="22" spans="1:10" x14ac:dyDescent="0.3">
      <c r="B22" s="9"/>
      <c r="C22" s="9"/>
      <c r="D22" s="9"/>
      <c r="E22" s="10"/>
      <c r="F22" s="10"/>
      <c r="G22" s="10"/>
      <c r="H22" s="17">
        <f>SUM(H19:H21)</f>
        <v>175</v>
      </c>
      <c r="I22" s="17">
        <f>SUM(I19:I21)</f>
        <v>10550</v>
      </c>
    </row>
    <row r="23" spans="1:10" x14ac:dyDescent="0.3">
      <c r="B23" s="22"/>
      <c r="C23" s="22"/>
      <c r="D23" s="22"/>
      <c r="E23" s="22"/>
      <c r="F23" s="22"/>
      <c r="G23" s="22"/>
      <c r="H23" s="22"/>
      <c r="I23" s="22"/>
    </row>
    <row r="24" spans="1:10" x14ac:dyDescent="0.3">
      <c r="A24" s="2">
        <v>42350</v>
      </c>
      <c r="B24" s="9"/>
      <c r="C24" s="9"/>
      <c r="D24" s="9"/>
      <c r="E24" s="10">
        <v>50</v>
      </c>
      <c r="F24" s="10">
        <v>55</v>
      </c>
      <c r="G24" s="10">
        <f>E24*F24</f>
        <v>2750</v>
      </c>
      <c r="H24" s="13">
        <v>25</v>
      </c>
      <c r="I24" s="13">
        <f>H24*60</f>
        <v>1500</v>
      </c>
      <c r="J24" s="1">
        <f>J20</f>
        <v>42347</v>
      </c>
    </row>
    <row r="25" spans="1:10" ht="15" thickBot="1" x14ac:dyDescent="0.35">
      <c r="A25" s="1"/>
      <c r="B25" s="9"/>
      <c r="C25" s="9"/>
      <c r="D25" s="9"/>
      <c r="E25" s="10">
        <v>25</v>
      </c>
      <c r="F25" s="10">
        <v>60</v>
      </c>
      <c r="G25" s="11">
        <f>E25*F25</f>
        <v>1500</v>
      </c>
      <c r="H25" s="16">
        <f>H21</f>
        <v>75</v>
      </c>
      <c r="I25" s="16">
        <f>I21</f>
        <v>4800</v>
      </c>
      <c r="J25" s="1">
        <v>42349</v>
      </c>
    </row>
    <row r="26" spans="1:10" x14ac:dyDescent="0.3">
      <c r="A26" s="1"/>
      <c r="B26" s="9"/>
      <c r="C26" s="9"/>
      <c r="D26" s="9"/>
      <c r="E26" s="10"/>
      <c r="F26" s="10"/>
      <c r="G26" s="12">
        <f>SUM(G24:G25)</f>
        <v>4250</v>
      </c>
      <c r="H26" s="17">
        <f>SUM(H24:H25)</f>
        <v>100</v>
      </c>
      <c r="I26" s="17">
        <f>SUM(I24:I25)</f>
        <v>6300</v>
      </c>
    </row>
    <row r="27" spans="1:10" x14ac:dyDescent="0.3">
      <c r="A27" s="1"/>
      <c r="B27" s="22"/>
      <c r="C27" s="22"/>
      <c r="D27" s="22"/>
      <c r="E27" s="22"/>
      <c r="F27" s="22"/>
      <c r="G27" s="22"/>
      <c r="H27" s="22"/>
      <c r="I27" s="22"/>
    </row>
    <row r="28" spans="1:10" x14ac:dyDescent="0.3">
      <c r="A28" s="1">
        <v>42354</v>
      </c>
      <c r="B28" s="9">
        <v>50</v>
      </c>
      <c r="C28" s="9">
        <v>58</v>
      </c>
      <c r="D28" s="9">
        <f>B28*C28</f>
        <v>2900</v>
      </c>
      <c r="E28" s="10"/>
      <c r="F28" s="10"/>
      <c r="G28" s="10"/>
      <c r="H28" s="13">
        <f>H24</f>
        <v>25</v>
      </c>
      <c r="I28" s="13">
        <f>I24</f>
        <v>1500</v>
      </c>
      <c r="J28" s="1">
        <f>J24</f>
        <v>42347</v>
      </c>
    </row>
    <row r="29" spans="1:10" x14ac:dyDescent="0.3">
      <c r="B29" s="9"/>
      <c r="C29" s="9"/>
      <c r="D29" s="9"/>
      <c r="E29" s="10"/>
      <c r="F29" s="10"/>
      <c r="G29" s="10"/>
      <c r="H29" s="13">
        <f>H25</f>
        <v>75</v>
      </c>
      <c r="I29" s="13">
        <f>I25</f>
        <v>4800</v>
      </c>
      <c r="J29" s="1">
        <v>42349</v>
      </c>
    </row>
    <row r="30" spans="1:10" ht="15" thickBot="1" x14ac:dyDescent="0.35">
      <c r="B30" s="9"/>
      <c r="C30" s="9"/>
      <c r="D30" s="9"/>
      <c r="E30" s="10"/>
      <c r="F30" s="10"/>
      <c r="G30" s="10"/>
      <c r="H30" s="16">
        <f>B28</f>
        <v>50</v>
      </c>
      <c r="I30" s="16">
        <f>D28</f>
        <v>2900</v>
      </c>
      <c r="J30" s="1">
        <v>42354</v>
      </c>
    </row>
    <row r="31" spans="1:10" x14ac:dyDescent="0.3">
      <c r="B31" s="9"/>
      <c r="C31" s="9"/>
      <c r="D31" s="9"/>
      <c r="E31" s="10"/>
      <c r="F31" s="10"/>
      <c r="G31" s="10"/>
      <c r="H31" s="17">
        <f>SUM(H28:H30)</f>
        <v>150</v>
      </c>
      <c r="I31" s="17">
        <f>SUM(I28:I30)</f>
        <v>9200</v>
      </c>
    </row>
    <row r="32" spans="1:10" x14ac:dyDescent="0.3">
      <c r="B32" s="22"/>
      <c r="C32" s="22"/>
      <c r="D32" s="22"/>
      <c r="E32" s="22"/>
      <c r="F32" s="22"/>
      <c r="G32" s="22"/>
      <c r="H32" s="22"/>
      <c r="I32" s="22"/>
    </row>
    <row r="33" spans="1:10" x14ac:dyDescent="0.3">
      <c r="A33" s="2">
        <v>42356</v>
      </c>
      <c r="B33" s="9"/>
      <c r="C33" s="9"/>
      <c r="D33" s="9"/>
      <c r="E33" s="10"/>
      <c r="F33" s="10">
        <f>H28</f>
        <v>25</v>
      </c>
      <c r="G33" s="10">
        <f>I28</f>
        <v>1500</v>
      </c>
      <c r="H33" s="13">
        <v>50</v>
      </c>
      <c r="I33" s="13">
        <f>H33*64</f>
        <v>3200</v>
      </c>
      <c r="J33" s="1">
        <v>42349</v>
      </c>
    </row>
    <row r="34" spans="1:10" ht="15" thickBot="1" x14ac:dyDescent="0.35">
      <c r="B34" s="9"/>
      <c r="C34" s="9"/>
      <c r="D34" s="9"/>
      <c r="E34" s="10"/>
      <c r="F34" s="11">
        <v>25</v>
      </c>
      <c r="G34" s="11">
        <f>F34*64</f>
        <v>1600</v>
      </c>
      <c r="H34" s="16">
        <f>H30</f>
        <v>50</v>
      </c>
      <c r="I34" s="16">
        <f>I30</f>
        <v>2900</v>
      </c>
      <c r="J34" s="1">
        <v>42354</v>
      </c>
    </row>
    <row r="35" spans="1:10" x14ac:dyDescent="0.3">
      <c r="B35" s="9"/>
      <c r="C35" s="9"/>
      <c r="D35" s="9"/>
      <c r="E35" s="10"/>
      <c r="F35" s="12">
        <f>SUM(F33:F34)</f>
        <v>50</v>
      </c>
      <c r="G35" s="12">
        <f>SUM(G33:G34)</f>
        <v>3100</v>
      </c>
      <c r="H35" s="17">
        <f>SUM(H33:H34)</f>
        <v>100</v>
      </c>
      <c r="I35" s="17">
        <f>SUM(I33:I34)</f>
        <v>6100</v>
      </c>
    </row>
    <row r="36" spans="1:10" x14ac:dyDescent="0.3">
      <c r="B36" s="22"/>
      <c r="C36" s="22"/>
      <c r="D36" s="22"/>
      <c r="E36" s="22"/>
      <c r="F36" s="22"/>
      <c r="G36" s="22"/>
      <c r="H36" s="22"/>
      <c r="I36" s="22"/>
    </row>
    <row r="37" spans="1:10" x14ac:dyDescent="0.3">
      <c r="A37" s="1">
        <v>42361</v>
      </c>
      <c r="B37" s="9">
        <v>125</v>
      </c>
      <c r="C37" s="9">
        <v>56</v>
      </c>
      <c r="D37" s="9">
        <f>B37*C37</f>
        <v>7000</v>
      </c>
      <c r="E37" s="10"/>
      <c r="F37" s="10"/>
      <c r="G37" s="10"/>
      <c r="H37" s="13">
        <f>H33</f>
        <v>50</v>
      </c>
      <c r="I37" s="13">
        <f t="shared" ref="I37" si="0">I33</f>
        <v>3200</v>
      </c>
      <c r="J37" s="1">
        <v>42349</v>
      </c>
    </row>
    <row r="38" spans="1:10" x14ac:dyDescent="0.3">
      <c r="B38" s="9"/>
      <c r="C38" s="9"/>
      <c r="D38" s="9"/>
      <c r="E38" s="10"/>
      <c r="F38" s="10"/>
      <c r="G38" s="10"/>
      <c r="H38" s="13">
        <f>H34</f>
        <v>50</v>
      </c>
      <c r="I38" s="13">
        <f t="shared" ref="I38" si="1">I34</f>
        <v>2900</v>
      </c>
      <c r="J38" s="1">
        <v>42354</v>
      </c>
    </row>
    <row r="39" spans="1:10" ht="15" thickBot="1" x14ac:dyDescent="0.35">
      <c r="B39" s="9"/>
      <c r="C39" s="9"/>
      <c r="D39" s="9"/>
      <c r="E39" s="10"/>
      <c r="F39" s="10"/>
      <c r="G39" s="10"/>
      <c r="H39" s="16">
        <f>B37</f>
        <v>125</v>
      </c>
      <c r="I39" s="16">
        <f>D37</f>
        <v>7000</v>
      </c>
      <c r="J39" s="1">
        <v>42361</v>
      </c>
    </row>
    <row r="40" spans="1:10" x14ac:dyDescent="0.3">
      <c r="B40" s="9"/>
      <c r="C40" s="9"/>
      <c r="D40" s="9"/>
      <c r="E40" s="10"/>
      <c r="F40" s="10"/>
      <c r="G40" s="10"/>
      <c r="H40" s="17">
        <f>SUM(H37:H39)</f>
        <v>225</v>
      </c>
      <c r="I40" s="17">
        <f>SUM(I37:I39)</f>
        <v>13100</v>
      </c>
    </row>
    <row r="41" spans="1:10" x14ac:dyDescent="0.3">
      <c r="B41" s="22"/>
      <c r="C41" s="22"/>
      <c r="D41" s="22"/>
      <c r="E41" s="22"/>
      <c r="F41" s="22"/>
      <c r="G41" s="22"/>
      <c r="H41" s="22"/>
      <c r="I41" s="22"/>
    </row>
    <row r="42" spans="1:10" x14ac:dyDescent="0.3">
      <c r="A42" s="2">
        <v>42362</v>
      </c>
      <c r="B42" s="9"/>
      <c r="C42" s="9"/>
      <c r="D42" s="9"/>
      <c r="E42" s="10"/>
      <c r="F42" s="10">
        <v>50</v>
      </c>
      <c r="G42" s="10">
        <f>F42*64</f>
        <v>3200</v>
      </c>
      <c r="H42" s="13">
        <v>25</v>
      </c>
      <c r="I42" s="13">
        <f>H42*58</f>
        <v>1450</v>
      </c>
      <c r="J42" s="1">
        <v>42354</v>
      </c>
    </row>
    <row r="43" spans="1:10" ht="15" thickBot="1" x14ac:dyDescent="0.35">
      <c r="B43" s="9"/>
      <c r="C43" s="9"/>
      <c r="D43" s="9"/>
      <c r="E43" s="10"/>
      <c r="F43" s="11">
        <v>25</v>
      </c>
      <c r="G43" s="11">
        <f>F43*58</f>
        <v>1450</v>
      </c>
      <c r="H43" s="16">
        <f>H39</f>
        <v>125</v>
      </c>
      <c r="I43" s="16">
        <f>I39</f>
        <v>7000</v>
      </c>
      <c r="J43" s="1">
        <v>42361</v>
      </c>
    </row>
    <row r="44" spans="1:10" x14ac:dyDescent="0.3">
      <c r="B44" s="9"/>
      <c r="C44" s="9"/>
      <c r="D44" s="9"/>
      <c r="E44" s="10"/>
      <c r="F44" s="12">
        <f>SUM(F42:F43)</f>
        <v>75</v>
      </c>
      <c r="G44" s="12">
        <f>SUM(G42:G43)</f>
        <v>4650</v>
      </c>
      <c r="H44" s="17">
        <f>SUM(H42:H43)</f>
        <v>150</v>
      </c>
      <c r="I44" s="17">
        <f>SUM(I42:I43)</f>
        <v>8450</v>
      </c>
    </row>
    <row r="45" spans="1:10" x14ac:dyDescent="0.3">
      <c r="B45" s="22"/>
      <c r="C45" s="22"/>
      <c r="D45" s="22"/>
      <c r="E45" s="22"/>
      <c r="F45" s="22"/>
      <c r="G45" s="22"/>
      <c r="H45" s="22"/>
      <c r="I45" s="22"/>
    </row>
    <row r="46" spans="1:10" x14ac:dyDescent="0.3">
      <c r="A46" s="1">
        <v>42366</v>
      </c>
      <c r="B46" s="9">
        <v>75</v>
      </c>
      <c r="C46" s="9">
        <v>60</v>
      </c>
      <c r="D46" s="9">
        <f>B46*C46</f>
        <v>4500</v>
      </c>
      <c r="E46" s="10"/>
      <c r="F46" s="10"/>
      <c r="G46" s="10"/>
      <c r="H46" s="13">
        <f>H42</f>
        <v>25</v>
      </c>
      <c r="I46" s="13">
        <f>I42</f>
        <v>1450</v>
      </c>
      <c r="J46" s="1">
        <v>42354</v>
      </c>
    </row>
    <row r="47" spans="1:10" x14ac:dyDescent="0.3">
      <c r="B47" s="9"/>
      <c r="C47" s="9"/>
      <c r="D47" s="9"/>
      <c r="E47" s="10"/>
      <c r="F47" s="10"/>
      <c r="G47" s="10"/>
      <c r="H47" s="13">
        <f>H43</f>
        <v>125</v>
      </c>
      <c r="I47" s="13">
        <f>I43</f>
        <v>7000</v>
      </c>
      <c r="J47" s="1">
        <v>42361</v>
      </c>
    </row>
    <row r="48" spans="1:10" ht="15" thickBot="1" x14ac:dyDescent="0.35">
      <c r="B48" s="9"/>
      <c r="C48" s="9"/>
      <c r="D48" s="9"/>
      <c r="E48" s="10"/>
      <c r="F48" s="10"/>
      <c r="G48" s="10"/>
      <c r="H48" s="16">
        <f>B46</f>
        <v>75</v>
      </c>
      <c r="I48" s="16">
        <f>D46</f>
        <v>4500</v>
      </c>
      <c r="J48" s="1">
        <v>42366</v>
      </c>
    </row>
    <row r="49" spans="1:10" x14ac:dyDescent="0.3">
      <c r="B49" s="9"/>
      <c r="C49" s="9"/>
      <c r="D49" s="9"/>
      <c r="E49" s="10"/>
      <c r="F49" s="10"/>
      <c r="G49" s="10"/>
      <c r="H49" s="17">
        <f>SUM(H46:H48)</f>
        <v>225</v>
      </c>
      <c r="I49" s="17">
        <f>SUM(I46:I48)</f>
        <v>12950</v>
      </c>
    </row>
    <row r="50" spans="1:10" x14ac:dyDescent="0.3">
      <c r="B50" s="22"/>
      <c r="C50" s="22"/>
      <c r="D50" s="22"/>
      <c r="E50" s="22"/>
      <c r="F50" s="22"/>
      <c r="G50" s="22"/>
      <c r="H50" s="22"/>
      <c r="I50" s="22"/>
    </row>
    <row r="51" spans="1:10" x14ac:dyDescent="0.3">
      <c r="A51" s="2">
        <v>42367</v>
      </c>
      <c r="B51" s="9"/>
      <c r="C51" s="9"/>
      <c r="D51" s="9"/>
      <c r="E51" s="10"/>
      <c r="F51" s="10">
        <v>25</v>
      </c>
      <c r="G51" s="10">
        <f>F51*C28</f>
        <v>1450</v>
      </c>
      <c r="H51" s="13">
        <v>50</v>
      </c>
      <c r="I51" s="13">
        <f>H51*C37</f>
        <v>2800</v>
      </c>
      <c r="J51" s="1">
        <v>42361</v>
      </c>
    </row>
    <row r="52" spans="1:10" ht="15" thickBot="1" x14ac:dyDescent="0.35">
      <c r="B52" s="9"/>
      <c r="C52" s="9"/>
      <c r="D52" s="9"/>
      <c r="E52" s="10"/>
      <c r="F52" s="11">
        <v>75</v>
      </c>
      <c r="G52" s="11">
        <f>F52*C37</f>
        <v>4200</v>
      </c>
      <c r="H52" s="16">
        <f>H48</f>
        <v>75</v>
      </c>
      <c r="I52" s="16">
        <f>I48</f>
        <v>4500</v>
      </c>
      <c r="J52" s="1">
        <v>42366</v>
      </c>
    </row>
    <row r="53" spans="1:10" x14ac:dyDescent="0.3">
      <c r="B53" s="9"/>
      <c r="C53" s="9"/>
      <c r="D53" s="9"/>
      <c r="E53" s="10"/>
      <c r="F53" s="12">
        <f>SUM(F51:F52)</f>
        <v>100</v>
      </c>
      <c r="G53" s="12">
        <f>SUM(G51:G52)</f>
        <v>5650</v>
      </c>
      <c r="H53" s="17">
        <f>SUM(H51:H52)</f>
        <v>125</v>
      </c>
      <c r="I53" s="17">
        <f>SUM(I51:I52)</f>
        <v>7300</v>
      </c>
    </row>
    <row r="54" spans="1:10" x14ac:dyDescent="0.3">
      <c r="B54" s="22"/>
      <c r="C54" s="22"/>
      <c r="D54" s="22"/>
      <c r="E54" s="22"/>
      <c r="F54" s="22"/>
      <c r="G54" s="22"/>
      <c r="H54" s="22"/>
      <c r="I54" s="22"/>
    </row>
    <row r="55" spans="1:10" x14ac:dyDescent="0.3">
      <c r="A55" s="1">
        <v>42368</v>
      </c>
      <c r="B55" s="9">
        <v>125</v>
      </c>
      <c r="C55" s="9">
        <v>65</v>
      </c>
      <c r="D55" s="9">
        <f>B55*C55</f>
        <v>8125</v>
      </c>
      <c r="E55" s="10"/>
      <c r="F55" s="10"/>
      <c r="G55" s="10"/>
      <c r="H55" s="13">
        <f>H51</f>
        <v>50</v>
      </c>
      <c r="I55" s="13">
        <f t="shared" ref="I55" si="2">I51</f>
        <v>2800</v>
      </c>
      <c r="J55" s="1">
        <v>42361</v>
      </c>
    </row>
    <row r="56" spans="1:10" x14ac:dyDescent="0.3">
      <c r="B56" s="9"/>
      <c r="C56" s="9"/>
      <c r="D56" s="9"/>
      <c r="E56" s="10"/>
      <c r="F56" s="10"/>
      <c r="G56" s="10"/>
      <c r="H56" s="13">
        <f>H52</f>
        <v>75</v>
      </c>
      <c r="I56" s="13">
        <f t="shared" ref="I56" si="3">I52</f>
        <v>4500</v>
      </c>
      <c r="J56" s="1">
        <v>42366</v>
      </c>
    </row>
    <row r="57" spans="1:10" ht="15" thickBot="1" x14ac:dyDescent="0.35">
      <c r="B57" s="9"/>
      <c r="C57" s="9"/>
      <c r="D57" s="9"/>
      <c r="E57" s="10"/>
      <c r="F57" s="10"/>
      <c r="G57" s="10"/>
      <c r="H57" s="16">
        <f>B55</f>
        <v>125</v>
      </c>
      <c r="I57" s="16">
        <f>D55</f>
        <v>8125</v>
      </c>
      <c r="J57" s="1">
        <v>42368</v>
      </c>
    </row>
    <row r="58" spans="1:10" x14ac:dyDescent="0.3">
      <c r="B58" s="9"/>
      <c r="C58" s="9"/>
      <c r="D58" s="9"/>
      <c r="E58" s="10"/>
      <c r="F58" s="10"/>
      <c r="G58" s="10"/>
      <c r="H58" s="17">
        <f>SUM(H55:H57)</f>
        <v>250</v>
      </c>
      <c r="I58" s="17">
        <f>SUM(I55:I57)</f>
        <v>15425</v>
      </c>
    </row>
    <row r="59" spans="1:10" x14ac:dyDescent="0.3">
      <c r="B59" s="22"/>
      <c r="C59" s="22"/>
      <c r="D59" s="22"/>
      <c r="E59" s="22"/>
      <c r="F59" s="22"/>
      <c r="G59" s="22"/>
      <c r="H59" s="22"/>
      <c r="I59" s="22"/>
    </row>
    <row r="60" spans="1:10" x14ac:dyDescent="0.3">
      <c r="A60" s="2">
        <v>42369</v>
      </c>
      <c r="B60" s="9"/>
      <c r="C60" s="9"/>
      <c r="D60" s="9"/>
      <c r="E60" s="10"/>
      <c r="F60" s="10">
        <v>25</v>
      </c>
      <c r="G60" s="10">
        <f>F60*C37</f>
        <v>1400</v>
      </c>
      <c r="H60" s="13">
        <v>25</v>
      </c>
      <c r="I60" s="13">
        <f>H60*C37</f>
        <v>1400</v>
      </c>
      <c r="J60" s="1">
        <v>42361</v>
      </c>
    </row>
    <row r="61" spans="1:10" x14ac:dyDescent="0.3">
      <c r="B61" s="9"/>
      <c r="C61" s="9"/>
      <c r="D61" s="9"/>
      <c r="E61" s="10"/>
      <c r="F61" s="10"/>
      <c r="G61" s="10"/>
      <c r="H61" s="13">
        <f>H56</f>
        <v>75</v>
      </c>
      <c r="I61" s="13">
        <f>I56</f>
        <v>4500</v>
      </c>
      <c r="J61" s="1">
        <v>42366</v>
      </c>
    </row>
    <row r="62" spans="1:10" ht="15" thickBot="1" x14ac:dyDescent="0.35">
      <c r="B62" s="9"/>
      <c r="C62" s="9"/>
      <c r="D62" s="9"/>
      <c r="E62" s="10"/>
      <c r="F62" s="10"/>
      <c r="G62" s="10"/>
      <c r="H62" s="16">
        <f>H57</f>
        <v>125</v>
      </c>
      <c r="I62" s="16">
        <f>I57</f>
        <v>8125</v>
      </c>
      <c r="J62" s="1">
        <v>42368</v>
      </c>
    </row>
    <row r="63" spans="1:10" x14ac:dyDescent="0.3">
      <c r="B63" s="9"/>
      <c r="C63" s="9"/>
      <c r="D63" s="9"/>
      <c r="E63" s="10"/>
      <c r="F63" s="10"/>
      <c r="G63" s="10"/>
      <c r="H63" s="17">
        <f>SUM(H60:H62)</f>
        <v>225</v>
      </c>
      <c r="I63" s="18">
        <f>SUM(I60:I62)</f>
        <v>14025</v>
      </c>
      <c r="J63" t="s">
        <v>13</v>
      </c>
    </row>
    <row r="64" spans="1:10" x14ac:dyDescent="0.3">
      <c r="G64" s="5">
        <f>G60+G53+G44+G35+G26+G15+G9</f>
        <v>26800</v>
      </c>
    </row>
    <row r="65" spans="7:7" x14ac:dyDescent="0.3">
      <c r="G65" t="s">
        <v>12</v>
      </c>
    </row>
    <row r="69" spans="7:7" x14ac:dyDescent="0.3">
      <c r="G69" t="s">
        <v>15</v>
      </c>
    </row>
    <row r="70" spans="7:7" x14ac:dyDescent="0.3">
      <c r="G70">
        <f>G64+I63</f>
        <v>40825</v>
      </c>
    </row>
  </sheetData>
  <mergeCells count="3">
    <mergeCell ref="B1:D1"/>
    <mergeCell ref="E1:G1"/>
    <mergeCell ref="H1:I1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view="pageBreakPreview" topLeftCell="A29" zoomScale="80" zoomScaleNormal="100" zoomScaleSheetLayoutView="80" workbookViewId="0">
      <selection activeCell="N8" sqref="N8"/>
    </sheetView>
  </sheetViews>
  <sheetFormatPr defaultRowHeight="14.4" x14ac:dyDescent="0.3"/>
  <cols>
    <col min="1" max="1" width="14.44140625" customWidth="1"/>
    <col min="10" max="10" width="12.88671875" customWidth="1"/>
  </cols>
  <sheetData>
    <row r="1" spans="1:10" x14ac:dyDescent="0.3">
      <c r="B1" s="42" t="s">
        <v>6</v>
      </c>
      <c r="C1" s="42"/>
      <c r="D1" s="42"/>
      <c r="E1" s="40" t="s">
        <v>10</v>
      </c>
      <c r="F1" s="40"/>
      <c r="G1" s="40"/>
      <c r="H1" s="41" t="s">
        <v>11</v>
      </c>
      <c r="I1" s="41"/>
    </row>
    <row r="2" spans="1:10" x14ac:dyDescent="0.3">
      <c r="B2" s="27" t="s">
        <v>7</v>
      </c>
      <c r="C2" s="27" t="s">
        <v>8</v>
      </c>
      <c r="D2" s="27" t="s">
        <v>9</v>
      </c>
      <c r="E2" s="20" t="s">
        <v>7</v>
      </c>
      <c r="F2" s="20" t="s">
        <v>8</v>
      </c>
      <c r="G2" s="20" t="s">
        <v>9</v>
      </c>
      <c r="H2" s="21" t="s">
        <v>7</v>
      </c>
      <c r="I2" s="21" t="s">
        <v>9</v>
      </c>
    </row>
    <row r="3" spans="1:10" x14ac:dyDescent="0.3">
      <c r="A3" s="1">
        <v>42339</v>
      </c>
      <c r="B3" s="23">
        <v>100</v>
      </c>
      <c r="C3" s="23">
        <v>50</v>
      </c>
      <c r="D3" s="23">
        <f>B3*C3</f>
        <v>5000</v>
      </c>
      <c r="E3" s="10"/>
      <c r="F3" s="10"/>
      <c r="G3" s="10"/>
      <c r="H3" s="17">
        <f>B3</f>
        <v>100</v>
      </c>
      <c r="I3" s="17">
        <f>D3</f>
        <v>5000</v>
      </c>
    </row>
    <row r="4" spans="1:10" x14ac:dyDescent="0.3">
      <c r="A4" s="1"/>
      <c r="B4" s="22"/>
      <c r="C4" s="22"/>
      <c r="D4" s="22"/>
      <c r="E4" s="22"/>
      <c r="F4" s="22"/>
      <c r="G4" s="22"/>
      <c r="H4" s="22"/>
      <c r="I4" s="22"/>
    </row>
    <row r="5" spans="1:10" x14ac:dyDescent="0.3">
      <c r="A5" s="1">
        <v>42341</v>
      </c>
      <c r="B5" s="23">
        <v>100</v>
      </c>
      <c r="C5" s="23">
        <v>55</v>
      </c>
      <c r="D5" s="23">
        <f>B5*C5</f>
        <v>5500</v>
      </c>
      <c r="E5" s="10"/>
      <c r="F5" s="10"/>
      <c r="G5" s="10"/>
      <c r="H5" s="24">
        <f>B5</f>
        <v>100</v>
      </c>
      <c r="I5" s="24">
        <f>D5</f>
        <v>5500</v>
      </c>
      <c r="J5" s="1">
        <v>42341</v>
      </c>
    </row>
    <row r="6" spans="1:10" ht="15" thickBot="1" x14ac:dyDescent="0.35">
      <c r="A6" s="1"/>
      <c r="B6" s="23"/>
      <c r="C6" s="23"/>
      <c r="D6" s="23"/>
      <c r="E6" s="10"/>
      <c r="F6" s="10"/>
      <c r="G6" s="10"/>
      <c r="H6" s="16">
        <f>H3</f>
        <v>100</v>
      </c>
      <c r="I6" s="16">
        <f>I3</f>
        <v>5000</v>
      </c>
      <c r="J6" s="1">
        <v>42339</v>
      </c>
    </row>
    <row r="7" spans="1:10" x14ac:dyDescent="0.3">
      <c r="A7" s="1"/>
      <c r="B7" s="23"/>
      <c r="C7" s="23"/>
      <c r="D7" s="23"/>
      <c r="E7" s="10"/>
      <c r="F7" s="10"/>
      <c r="G7" s="10"/>
      <c r="H7" s="17">
        <v>200</v>
      </c>
      <c r="I7" s="17">
        <v>10500</v>
      </c>
    </row>
    <row r="8" spans="1:10" x14ac:dyDescent="0.3">
      <c r="A8" s="1"/>
      <c r="B8" s="22"/>
      <c r="C8" s="22"/>
      <c r="D8" s="22"/>
      <c r="E8" s="22"/>
      <c r="F8" s="22"/>
      <c r="G8" s="22"/>
      <c r="H8" s="22"/>
      <c r="I8" s="22"/>
    </row>
    <row r="9" spans="1:10" x14ac:dyDescent="0.3">
      <c r="A9" s="2">
        <v>42342</v>
      </c>
      <c r="B9" s="23"/>
      <c r="C9" s="23"/>
      <c r="D9" s="23"/>
      <c r="E9" s="10">
        <v>100</v>
      </c>
      <c r="F9" s="10">
        <v>55</v>
      </c>
      <c r="G9" s="10">
        <f>E9*F9</f>
        <v>5500</v>
      </c>
      <c r="H9" s="17">
        <f>H6</f>
        <v>100</v>
      </c>
      <c r="I9" s="17">
        <f>I6</f>
        <v>5000</v>
      </c>
      <c r="J9" s="1">
        <v>42339</v>
      </c>
    </row>
    <row r="10" spans="1:10" x14ac:dyDescent="0.3">
      <c r="A10" s="2"/>
      <c r="B10" s="22"/>
      <c r="C10" s="22"/>
      <c r="D10" s="22"/>
      <c r="E10" s="22"/>
      <c r="F10" s="22"/>
      <c r="G10" s="22"/>
      <c r="H10" s="22"/>
      <c r="I10" s="22"/>
    </row>
    <row r="11" spans="1:10" x14ac:dyDescent="0.3">
      <c r="A11" s="1">
        <v>42347</v>
      </c>
      <c r="B11" s="23">
        <v>50</v>
      </c>
      <c r="C11" s="23">
        <v>60</v>
      </c>
      <c r="D11" s="23">
        <f>B11*C11</f>
        <v>3000</v>
      </c>
      <c r="E11" s="10"/>
      <c r="F11" s="10"/>
      <c r="G11" s="10"/>
      <c r="H11" s="13">
        <f>B11</f>
        <v>50</v>
      </c>
      <c r="I11" s="13">
        <f>D11</f>
        <v>3000</v>
      </c>
      <c r="J11" s="1">
        <v>42347</v>
      </c>
    </row>
    <row r="12" spans="1:10" ht="15" thickBot="1" x14ac:dyDescent="0.35">
      <c r="A12" s="1"/>
      <c r="B12" s="23"/>
      <c r="C12" s="23"/>
      <c r="D12" s="23"/>
      <c r="E12" s="10"/>
      <c r="F12" s="10"/>
      <c r="G12" s="10"/>
      <c r="H12" s="16">
        <f>H9</f>
        <v>100</v>
      </c>
      <c r="I12" s="16">
        <f>I9</f>
        <v>5000</v>
      </c>
      <c r="J12" s="1">
        <v>42339</v>
      </c>
    </row>
    <row r="13" spans="1:10" x14ac:dyDescent="0.3">
      <c r="A13" s="1"/>
      <c r="B13" s="23"/>
      <c r="C13" s="23"/>
      <c r="D13" s="23"/>
      <c r="E13" s="10"/>
      <c r="F13" s="10"/>
      <c r="G13" s="10"/>
      <c r="H13" s="17">
        <f>SUM(H11:H12)</f>
        <v>150</v>
      </c>
      <c r="I13" s="17">
        <f>SUM(I11:I12)</f>
        <v>8000</v>
      </c>
    </row>
    <row r="14" spans="1:10" x14ac:dyDescent="0.3">
      <c r="A14" s="1"/>
      <c r="B14" s="22"/>
      <c r="C14" s="22"/>
      <c r="D14" s="22"/>
      <c r="E14" s="22"/>
      <c r="F14" s="22"/>
      <c r="G14" s="22"/>
      <c r="H14" s="22"/>
      <c r="I14" s="22"/>
    </row>
    <row r="15" spans="1:10" x14ac:dyDescent="0.3">
      <c r="A15" s="2">
        <v>42348</v>
      </c>
      <c r="B15" s="23"/>
      <c r="C15" s="23"/>
      <c r="D15" s="23"/>
      <c r="E15" s="10">
        <v>50</v>
      </c>
      <c r="F15" s="10">
        <v>60</v>
      </c>
      <c r="G15" s="10">
        <f>E15*F15</f>
        <v>3000</v>
      </c>
      <c r="H15" s="17">
        <f>H12</f>
        <v>100</v>
      </c>
      <c r="I15" s="17">
        <f>I12</f>
        <v>5000</v>
      </c>
      <c r="J15" s="1">
        <v>42339</v>
      </c>
    </row>
    <row r="16" spans="1:10" x14ac:dyDescent="0.3">
      <c r="A16" s="2"/>
      <c r="B16" s="22"/>
      <c r="C16" s="22"/>
      <c r="D16" s="22"/>
      <c r="E16" s="22"/>
      <c r="F16" s="22"/>
      <c r="G16" s="22"/>
      <c r="H16" s="22"/>
      <c r="I16" s="22"/>
    </row>
    <row r="17" spans="1:10" x14ac:dyDescent="0.3">
      <c r="A17" s="1">
        <v>42349</v>
      </c>
      <c r="B17" s="23">
        <v>75</v>
      </c>
      <c r="C17" s="23">
        <v>64</v>
      </c>
      <c r="D17" s="23">
        <f>B17*C17</f>
        <v>4800</v>
      </c>
      <c r="E17" s="10"/>
      <c r="F17" s="10"/>
      <c r="G17" s="10"/>
      <c r="H17" s="13">
        <v>75</v>
      </c>
      <c r="I17" s="13">
        <f>D17</f>
        <v>4800</v>
      </c>
      <c r="J17" s="1">
        <v>42349</v>
      </c>
    </row>
    <row r="18" spans="1:10" ht="15" thickBot="1" x14ac:dyDescent="0.35">
      <c r="B18" s="23"/>
      <c r="C18" s="23"/>
      <c r="D18" s="23"/>
      <c r="E18" s="10"/>
      <c r="F18" s="10"/>
      <c r="G18" s="10"/>
      <c r="H18" s="16">
        <f>H15</f>
        <v>100</v>
      </c>
      <c r="I18" s="16">
        <f>I15</f>
        <v>5000</v>
      </c>
      <c r="J18" s="1">
        <v>42339</v>
      </c>
    </row>
    <row r="19" spans="1:10" x14ac:dyDescent="0.3">
      <c r="B19" s="23"/>
      <c r="C19" s="23"/>
      <c r="D19" s="23"/>
      <c r="E19" s="10"/>
      <c r="F19" s="10"/>
      <c r="G19" s="10"/>
      <c r="H19" s="17">
        <f>SUM(H17:H18)</f>
        <v>175</v>
      </c>
      <c r="I19" s="17">
        <f>SUM(I17:I18)</f>
        <v>9800</v>
      </c>
    </row>
    <row r="20" spans="1:10" x14ac:dyDescent="0.3">
      <c r="B20" s="22"/>
      <c r="C20" s="22"/>
      <c r="D20" s="22"/>
      <c r="E20" s="22"/>
      <c r="F20" s="22"/>
      <c r="G20" s="22"/>
      <c r="H20" s="22"/>
      <c r="I20" s="22"/>
    </row>
    <row r="21" spans="1:10" x14ac:dyDescent="0.3">
      <c r="A21" s="2">
        <v>42350</v>
      </c>
      <c r="B21" s="23"/>
      <c r="C21" s="23"/>
      <c r="D21" s="23"/>
      <c r="E21" s="10">
        <v>75</v>
      </c>
      <c r="F21" s="10">
        <f>C17</f>
        <v>64</v>
      </c>
      <c r="G21" s="10">
        <f>E21*F21</f>
        <v>4800</v>
      </c>
      <c r="H21" s="17">
        <f>H18</f>
        <v>100</v>
      </c>
      <c r="I21" s="17">
        <f>I18</f>
        <v>5000</v>
      </c>
      <c r="J21" s="1">
        <v>42339</v>
      </c>
    </row>
    <row r="22" spans="1:10" x14ac:dyDescent="0.3">
      <c r="A22" s="1"/>
      <c r="B22" s="22"/>
      <c r="C22" s="22"/>
      <c r="D22" s="22"/>
      <c r="E22" s="22"/>
      <c r="F22" s="22"/>
      <c r="G22" s="22"/>
      <c r="H22" s="22"/>
      <c r="I22" s="22"/>
    </row>
    <row r="23" spans="1:10" x14ac:dyDescent="0.3">
      <c r="A23" s="1">
        <v>42354</v>
      </c>
      <c r="B23" s="23">
        <v>50</v>
      </c>
      <c r="C23" s="23">
        <v>58</v>
      </c>
      <c r="D23" s="23">
        <f>B23*C23</f>
        <v>2900</v>
      </c>
      <c r="E23" s="10"/>
      <c r="F23" s="10"/>
      <c r="G23" s="10"/>
      <c r="H23" s="13">
        <f>B23</f>
        <v>50</v>
      </c>
      <c r="I23" s="13">
        <f>D23</f>
        <v>2900</v>
      </c>
      <c r="J23" s="1">
        <v>42354</v>
      </c>
    </row>
    <row r="24" spans="1:10" ht="15" thickBot="1" x14ac:dyDescent="0.35">
      <c r="B24" s="23"/>
      <c r="C24" s="23"/>
      <c r="D24" s="23"/>
      <c r="E24" s="10"/>
      <c r="F24" s="10"/>
      <c r="G24" s="10"/>
      <c r="H24" s="16">
        <f>H21</f>
        <v>100</v>
      </c>
      <c r="I24" s="16">
        <f>I21</f>
        <v>5000</v>
      </c>
      <c r="J24" s="1">
        <v>42339</v>
      </c>
    </row>
    <row r="25" spans="1:10" x14ac:dyDescent="0.3">
      <c r="B25" s="23"/>
      <c r="C25" s="23"/>
      <c r="D25" s="23"/>
      <c r="E25" s="10"/>
      <c r="F25" s="10"/>
      <c r="G25" s="10"/>
      <c r="H25" s="17">
        <f>SUM(H23:H24)</f>
        <v>150</v>
      </c>
      <c r="I25" s="17">
        <f>SUM(I23:I24)</f>
        <v>7900</v>
      </c>
    </row>
    <row r="26" spans="1:10" x14ac:dyDescent="0.3">
      <c r="B26" s="22"/>
      <c r="C26" s="22"/>
      <c r="D26" s="22"/>
      <c r="E26" s="22"/>
      <c r="F26" s="22"/>
      <c r="G26" s="22"/>
      <c r="H26" s="22"/>
      <c r="I26" s="22"/>
    </row>
    <row r="27" spans="1:10" x14ac:dyDescent="0.3">
      <c r="A27" s="2">
        <v>42356</v>
      </c>
      <c r="B27" s="23"/>
      <c r="C27" s="23"/>
      <c r="D27" s="23"/>
      <c r="E27" s="10">
        <v>50</v>
      </c>
      <c r="F27" s="10">
        <f>C23</f>
        <v>58</v>
      </c>
      <c r="G27" s="10">
        <f>E27*F27</f>
        <v>2900</v>
      </c>
      <c r="H27" s="17">
        <f>H24</f>
        <v>100</v>
      </c>
      <c r="I27" s="17">
        <f>I24</f>
        <v>5000</v>
      </c>
      <c r="J27" s="1">
        <v>42339</v>
      </c>
    </row>
    <row r="28" spans="1:10" x14ac:dyDescent="0.3">
      <c r="B28" s="22"/>
      <c r="C28" s="22"/>
      <c r="D28" s="22"/>
      <c r="E28" s="22"/>
      <c r="F28" s="22"/>
      <c r="G28" s="22"/>
      <c r="H28" s="22"/>
      <c r="I28" s="22"/>
    </row>
    <row r="29" spans="1:10" x14ac:dyDescent="0.3">
      <c r="A29" s="1">
        <v>42361</v>
      </c>
      <c r="B29" s="23">
        <v>125</v>
      </c>
      <c r="C29" s="23">
        <v>56</v>
      </c>
      <c r="D29" s="23">
        <f>B29*C29</f>
        <v>7000</v>
      </c>
      <c r="E29" s="10"/>
      <c r="F29" s="10"/>
      <c r="G29" s="10"/>
      <c r="H29" s="13">
        <f>B29</f>
        <v>125</v>
      </c>
      <c r="I29" s="13">
        <f>D29</f>
        <v>7000</v>
      </c>
      <c r="J29" s="1">
        <v>42361</v>
      </c>
    </row>
    <row r="30" spans="1:10" ht="15" thickBot="1" x14ac:dyDescent="0.35">
      <c r="B30" s="23"/>
      <c r="C30" s="23"/>
      <c r="D30" s="23"/>
      <c r="E30" s="10"/>
      <c r="F30" s="10"/>
      <c r="G30" s="10"/>
      <c r="H30" s="25">
        <f>H27</f>
        <v>100</v>
      </c>
      <c r="I30" s="25">
        <f>I27</f>
        <v>5000</v>
      </c>
      <c r="J30" s="1">
        <v>42339</v>
      </c>
    </row>
    <row r="31" spans="1:10" x14ac:dyDescent="0.3">
      <c r="B31" s="23"/>
      <c r="C31" s="23"/>
      <c r="D31" s="23"/>
      <c r="E31" s="10"/>
      <c r="F31" s="10"/>
      <c r="G31" s="10"/>
      <c r="H31" s="13">
        <f>SUM(H29:H30)</f>
        <v>225</v>
      </c>
      <c r="I31" s="13">
        <f>SUM(I29:I30)</f>
        <v>12000</v>
      </c>
    </row>
    <row r="32" spans="1:10" x14ac:dyDescent="0.3">
      <c r="B32" s="22"/>
      <c r="C32" s="22"/>
      <c r="D32" s="22"/>
      <c r="E32" s="22"/>
      <c r="F32" s="22"/>
      <c r="G32" s="22"/>
      <c r="H32" s="22"/>
      <c r="I32" s="22"/>
    </row>
    <row r="33" spans="1:10" x14ac:dyDescent="0.3">
      <c r="A33" s="2">
        <v>42362</v>
      </c>
      <c r="B33" s="23"/>
      <c r="C33" s="23"/>
      <c r="D33" s="23"/>
      <c r="E33" s="10">
        <v>75</v>
      </c>
      <c r="F33" s="10">
        <f>C29</f>
        <v>56</v>
      </c>
      <c r="G33" s="10">
        <f>E33*F33</f>
        <v>4200</v>
      </c>
      <c r="H33" s="13">
        <f>H29-E33</f>
        <v>50</v>
      </c>
      <c r="I33" s="13">
        <f>H33*F33</f>
        <v>2800</v>
      </c>
      <c r="J33" s="1">
        <v>42361</v>
      </c>
    </row>
    <row r="34" spans="1:10" ht="15" thickBot="1" x14ac:dyDescent="0.35">
      <c r="B34" s="23"/>
      <c r="C34" s="23"/>
      <c r="D34" s="23"/>
      <c r="E34" s="10"/>
      <c r="F34" s="10"/>
      <c r="G34" s="10"/>
      <c r="H34" s="16">
        <f>H30</f>
        <v>100</v>
      </c>
      <c r="I34" s="16">
        <f>I30</f>
        <v>5000</v>
      </c>
      <c r="J34" s="1">
        <v>42339</v>
      </c>
    </row>
    <row r="35" spans="1:10" x14ac:dyDescent="0.3">
      <c r="B35" s="23"/>
      <c r="C35" s="23"/>
      <c r="D35" s="23"/>
      <c r="E35" s="10"/>
      <c r="F35" s="10"/>
      <c r="G35" s="10"/>
      <c r="H35" s="17">
        <f>SUM(H33:H34)</f>
        <v>150</v>
      </c>
      <c r="I35" s="17">
        <f>SUM(I33:I34)</f>
        <v>7800</v>
      </c>
    </row>
    <row r="36" spans="1:10" x14ac:dyDescent="0.3">
      <c r="B36" s="22"/>
      <c r="C36" s="22"/>
      <c r="D36" s="22"/>
      <c r="E36" s="22"/>
      <c r="F36" s="22"/>
      <c r="G36" s="22"/>
      <c r="H36" s="22"/>
      <c r="I36" s="22"/>
    </row>
    <row r="37" spans="1:10" x14ac:dyDescent="0.3">
      <c r="A37" s="1">
        <v>42366</v>
      </c>
      <c r="B37" s="23">
        <v>75</v>
      </c>
      <c r="C37" s="23">
        <v>60</v>
      </c>
      <c r="D37" s="23">
        <f>B37*C37</f>
        <v>4500</v>
      </c>
      <c r="E37" s="10"/>
      <c r="F37" s="10"/>
      <c r="G37" s="10"/>
      <c r="H37" s="13">
        <f>B37</f>
        <v>75</v>
      </c>
      <c r="I37" s="13">
        <f>D37</f>
        <v>4500</v>
      </c>
      <c r="J37" s="1">
        <v>42366</v>
      </c>
    </row>
    <row r="38" spans="1:10" x14ac:dyDescent="0.3">
      <c r="B38" s="23"/>
      <c r="C38" s="23"/>
      <c r="D38" s="23"/>
      <c r="E38" s="10"/>
      <c r="F38" s="10"/>
      <c r="G38" s="10"/>
      <c r="H38" s="13">
        <f>H33</f>
        <v>50</v>
      </c>
      <c r="I38" s="13">
        <f>I33</f>
        <v>2800</v>
      </c>
      <c r="J38" s="1">
        <v>42361</v>
      </c>
    </row>
    <row r="39" spans="1:10" ht="15" thickBot="1" x14ac:dyDescent="0.35">
      <c r="B39" s="23"/>
      <c r="C39" s="23"/>
      <c r="D39" s="23"/>
      <c r="E39" s="10"/>
      <c r="F39" s="10"/>
      <c r="G39" s="10"/>
      <c r="H39" s="15">
        <f>H34</f>
        <v>100</v>
      </c>
      <c r="I39" s="15">
        <f>I34</f>
        <v>5000</v>
      </c>
      <c r="J39" s="1">
        <v>42339</v>
      </c>
    </row>
    <row r="40" spans="1:10" x14ac:dyDescent="0.3">
      <c r="B40" s="23"/>
      <c r="C40" s="23"/>
      <c r="D40" s="23"/>
      <c r="E40" s="10"/>
      <c r="F40" s="10"/>
      <c r="G40" s="10"/>
      <c r="H40" s="17">
        <f>SUM(H37:H39)</f>
        <v>225</v>
      </c>
      <c r="I40" s="17">
        <f>SUM(I37:I39)</f>
        <v>12300</v>
      </c>
    </row>
    <row r="41" spans="1:10" x14ac:dyDescent="0.3">
      <c r="B41" s="22"/>
      <c r="C41" s="22"/>
      <c r="D41" s="22"/>
      <c r="E41" s="22"/>
      <c r="F41" s="22"/>
      <c r="G41" s="22"/>
      <c r="H41" s="22"/>
      <c r="I41" s="22"/>
    </row>
    <row r="42" spans="1:10" x14ac:dyDescent="0.3">
      <c r="A42" s="2">
        <v>42367</v>
      </c>
      <c r="B42" s="23"/>
      <c r="C42" s="23"/>
      <c r="D42" s="23"/>
      <c r="E42" s="10">
        <v>75</v>
      </c>
      <c r="F42" s="10">
        <f>C37</f>
        <v>60</v>
      </c>
      <c r="G42" s="10">
        <f>E42*F42</f>
        <v>4500</v>
      </c>
      <c r="H42" s="13">
        <v>25</v>
      </c>
      <c r="I42" s="13">
        <f>H42*56</f>
        <v>1400</v>
      </c>
      <c r="J42" s="1">
        <v>42361</v>
      </c>
    </row>
    <row r="43" spans="1:10" ht="15" thickBot="1" x14ac:dyDescent="0.35">
      <c r="B43" s="23"/>
      <c r="C43" s="23"/>
      <c r="D43" s="23"/>
      <c r="E43" s="11">
        <v>25</v>
      </c>
      <c r="F43" s="11">
        <f>C29</f>
        <v>56</v>
      </c>
      <c r="G43" s="11">
        <f>E43*F43</f>
        <v>1400</v>
      </c>
      <c r="H43" s="16">
        <f>H39</f>
        <v>100</v>
      </c>
      <c r="I43" s="16">
        <f>I39</f>
        <v>5000</v>
      </c>
      <c r="J43" s="1">
        <v>42339</v>
      </c>
    </row>
    <row r="44" spans="1:10" x14ac:dyDescent="0.3">
      <c r="B44" s="23"/>
      <c r="C44" s="23"/>
      <c r="D44" s="23"/>
      <c r="E44" s="12">
        <f>SUM(E42:E43)</f>
        <v>100</v>
      </c>
      <c r="F44" s="12"/>
      <c r="G44" s="12">
        <f>SUM(G42:G43)</f>
        <v>5900</v>
      </c>
      <c r="H44" s="17">
        <f>SUM(H42:H43)</f>
        <v>125</v>
      </c>
      <c r="I44" s="17">
        <f>SUM(I42:I43)</f>
        <v>6400</v>
      </c>
    </row>
    <row r="45" spans="1:10" x14ac:dyDescent="0.3">
      <c r="B45" s="22"/>
      <c r="C45" s="22"/>
      <c r="D45" s="22"/>
      <c r="E45" s="22"/>
      <c r="F45" s="22"/>
      <c r="G45" s="22"/>
      <c r="H45" s="22"/>
      <c r="I45" s="22"/>
    </row>
    <row r="46" spans="1:10" x14ac:dyDescent="0.3">
      <c r="A46" s="1">
        <v>42368</v>
      </c>
      <c r="B46" s="23">
        <v>125</v>
      </c>
      <c r="C46" s="23">
        <v>65</v>
      </c>
      <c r="D46" s="23">
        <f>B46*C46</f>
        <v>8125</v>
      </c>
      <c r="E46" s="10"/>
      <c r="F46" s="10"/>
      <c r="G46" s="10"/>
      <c r="H46" s="13">
        <f>B46</f>
        <v>125</v>
      </c>
      <c r="I46" s="13">
        <f>D46</f>
        <v>8125</v>
      </c>
      <c r="J46" s="1">
        <v>42368</v>
      </c>
    </row>
    <row r="47" spans="1:10" x14ac:dyDescent="0.3">
      <c r="B47" s="23"/>
      <c r="C47" s="23"/>
      <c r="D47" s="23"/>
      <c r="E47" s="10"/>
      <c r="F47" s="10"/>
      <c r="G47" s="10"/>
      <c r="H47" s="13">
        <f>H42</f>
        <v>25</v>
      </c>
      <c r="I47" s="13">
        <f>I42</f>
        <v>1400</v>
      </c>
      <c r="J47" s="1">
        <v>42361</v>
      </c>
    </row>
    <row r="48" spans="1:10" ht="15" thickBot="1" x14ac:dyDescent="0.35">
      <c r="B48" s="23"/>
      <c r="C48" s="23"/>
      <c r="D48" s="23"/>
      <c r="E48" s="10"/>
      <c r="F48" s="10"/>
      <c r="G48" s="10"/>
      <c r="H48" s="16">
        <f>H43</f>
        <v>100</v>
      </c>
      <c r="I48" s="16">
        <f>I43</f>
        <v>5000</v>
      </c>
      <c r="J48" s="1">
        <v>42339</v>
      </c>
    </row>
    <row r="49" spans="1:10" x14ac:dyDescent="0.3">
      <c r="B49" s="23"/>
      <c r="C49" s="23"/>
      <c r="D49" s="23"/>
      <c r="E49" s="10"/>
      <c r="F49" s="10"/>
      <c r="G49" s="10"/>
      <c r="H49" s="17">
        <f>SUM(H46:H48)</f>
        <v>250</v>
      </c>
      <c r="I49" s="17">
        <f>SUM(I46:I48)</f>
        <v>14525</v>
      </c>
    </row>
    <row r="50" spans="1:10" x14ac:dyDescent="0.3">
      <c r="B50" s="22"/>
      <c r="C50" s="22"/>
      <c r="D50" s="22"/>
      <c r="E50" s="22"/>
      <c r="F50" s="22"/>
      <c r="G50" s="22"/>
      <c r="H50" s="22"/>
      <c r="I50" s="22"/>
    </row>
    <row r="51" spans="1:10" x14ac:dyDescent="0.3">
      <c r="A51" s="2">
        <v>42369</v>
      </c>
      <c r="B51" s="23"/>
      <c r="C51" s="23"/>
      <c r="D51" s="23"/>
      <c r="E51" s="10">
        <v>25</v>
      </c>
      <c r="F51" s="10">
        <f>C46</f>
        <v>65</v>
      </c>
      <c r="G51" s="10">
        <f>E51*F51</f>
        <v>1625</v>
      </c>
      <c r="H51" s="13">
        <v>100</v>
      </c>
      <c r="I51" s="13">
        <f>H51*C46</f>
        <v>6500</v>
      </c>
      <c r="J51" s="1">
        <v>42368</v>
      </c>
    </row>
    <row r="52" spans="1:10" x14ac:dyDescent="0.3">
      <c r="B52" s="23"/>
      <c r="C52" s="23"/>
      <c r="D52" s="23"/>
      <c r="E52" s="10"/>
      <c r="F52" s="10"/>
      <c r="G52" s="10"/>
      <c r="H52" s="13">
        <f>H47</f>
        <v>25</v>
      </c>
      <c r="I52" s="13">
        <f>I47</f>
        <v>1400</v>
      </c>
      <c r="J52" s="1">
        <v>42361</v>
      </c>
    </row>
    <row r="53" spans="1:10" x14ac:dyDescent="0.3">
      <c r="B53" s="23"/>
      <c r="C53" s="23"/>
      <c r="D53" s="23"/>
      <c r="E53" s="10"/>
      <c r="F53" s="10"/>
      <c r="G53" s="10"/>
      <c r="H53" s="26">
        <f>H48</f>
        <v>100</v>
      </c>
      <c r="I53" s="26">
        <f>I48</f>
        <v>5000</v>
      </c>
      <c r="J53" s="1">
        <v>42339</v>
      </c>
    </row>
    <row r="54" spans="1:10" x14ac:dyDescent="0.3">
      <c r="B54" s="23"/>
      <c r="C54" s="23"/>
      <c r="D54" s="23"/>
      <c r="E54" s="10"/>
      <c r="F54" s="10"/>
      <c r="G54" s="10"/>
      <c r="H54" s="17">
        <f>SUM(H51:H53)</f>
        <v>225</v>
      </c>
      <c r="I54" s="18">
        <f>SUM(I51:I53)</f>
        <v>12900</v>
      </c>
      <c r="J54" t="s">
        <v>13</v>
      </c>
    </row>
    <row r="57" spans="1:10" x14ac:dyDescent="0.3">
      <c r="G57" s="5">
        <f>G51+G44+G33+G27+G21+G15+G9</f>
        <v>27925</v>
      </c>
    </row>
    <row r="58" spans="1:10" x14ac:dyDescent="0.3">
      <c r="G58" t="s">
        <v>12</v>
      </c>
    </row>
    <row r="61" spans="1:10" x14ac:dyDescent="0.3">
      <c r="G61" t="s">
        <v>15</v>
      </c>
    </row>
    <row r="62" spans="1:10" x14ac:dyDescent="0.3">
      <c r="G62">
        <f>G57+I54</f>
        <v>40825</v>
      </c>
    </row>
  </sheetData>
  <mergeCells count="3">
    <mergeCell ref="B1:D1"/>
    <mergeCell ref="E1:G1"/>
    <mergeCell ref="H1:I1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3"/>
  <sheetViews>
    <sheetView tabSelected="1" view="pageBreakPreview" topLeftCell="A37" zoomScale="130" zoomScaleNormal="100" zoomScaleSheetLayoutView="130" workbookViewId="0">
      <selection activeCell="E9" sqref="E9"/>
    </sheetView>
  </sheetViews>
  <sheetFormatPr defaultRowHeight="14.4" x14ac:dyDescent="0.3"/>
  <cols>
    <col min="1" max="1" width="12.88671875" customWidth="1"/>
    <col min="2" max="2" width="28.6640625" bestFit="1" customWidth="1"/>
    <col min="5" max="5" width="9.5546875" bestFit="1" customWidth="1"/>
  </cols>
  <sheetData>
    <row r="2" spans="1:5" x14ac:dyDescent="0.3">
      <c r="A2" s="43" t="s">
        <v>19</v>
      </c>
      <c r="B2" s="43"/>
      <c r="C2" s="43"/>
      <c r="D2" s="43"/>
      <c r="E2" s="43"/>
    </row>
    <row r="5" spans="1:5" x14ac:dyDescent="0.3">
      <c r="A5" s="1">
        <v>42339</v>
      </c>
      <c r="B5" t="s">
        <v>16</v>
      </c>
      <c r="C5">
        <v>100</v>
      </c>
      <c r="D5">
        <v>50</v>
      </c>
      <c r="E5" s="31">
        <f>C5*D5</f>
        <v>5000</v>
      </c>
    </row>
    <row r="6" spans="1:5" x14ac:dyDescent="0.3">
      <c r="A6" s="1">
        <v>42341</v>
      </c>
      <c r="B6" t="s">
        <v>17</v>
      </c>
      <c r="C6">
        <v>100</v>
      </c>
      <c r="D6">
        <v>55</v>
      </c>
      <c r="E6" s="31">
        <f>C6*D6</f>
        <v>5500</v>
      </c>
    </row>
    <row r="7" spans="1:5" x14ac:dyDescent="0.3">
      <c r="A7" s="1">
        <v>42341</v>
      </c>
      <c r="B7" t="s">
        <v>18</v>
      </c>
      <c r="C7" s="32">
        <f>SUM(C5:C6)</f>
        <v>200</v>
      </c>
      <c r="D7" s="33">
        <v>52.5</v>
      </c>
      <c r="E7" s="34">
        <f>C7*D7</f>
        <v>10500</v>
      </c>
    </row>
    <row r="8" spans="1:5" x14ac:dyDescent="0.3">
      <c r="A8" s="1"/>
      <c r="D8" s="3"/>
    </row>
    <row r="9" spans="1:5" x14ac:dyDescent="0.3">
      <c r="A9" s="2">
        <v>42342</v>
      </c>
      <c r="B9" s="4" t="s">
        <v>20</v>
      </c>
      <c r="C9" s="4">
        <v>100</v>
      </c>
      <c r="D9" s="4">
        <v>52.5</v>
      </c>
      <c r="E9" s="4">
        <f>C9*D9</f>
        <v>5250</v>
      </c>
    </row>
    <row r="10" spans="1:5" x14ac:dyDescent="0.3">
      <c r="A10" s="2"/>
    </row>
    <row r="11" spans="1:5" x14ac:dyDescent="0.3">
      <c r="A11" s="1">
        <v>42347</v>
      </c>
      <c r="B11" t="s">
        <v>18</v>
      </c>
      <c r="C11">
        <f>C7-C9</f>
        <v>100</v>
      </c>
      <c r="D11">
        <f>D7</f>
        <v>52.5</v>
      </c>
      <c r="E11" s="31">
        <f>C11*D11</f>
        <v>5250</v>
      </c>
    </row>
    <row r="12" spans="1:5" x14ac:dyDescent="0.3">
      <c r="A12" s="1"/>
      <c r="B12" t="s">
        <v>17</v>
      </c>
      <c r="C12">
        <v>50</v>
      </c>
      <c r="D12">
        <v>60</v>
      </c>
      <c r="E12" s="31">
        <f>C12*D12</f>
        <v>3000</v>
      </c>
    </row>
    <row r="13" spans="1:5" x14ac:dyDescent="0.3">
      <c r="A13" s="1"/>
      <c r="B13" t="s">
        <v>18</v>
      </c>
      <c r="C13" s="32">
        <f>SUM(C11:C12)</f>
        <v>150</v>
      </c>
      <c r="D13" s="33">
        <v>55</v>
      </c>
      <c r="E13" s="34">
        <f>SUM(E11:E12)</f>
        <v>8250</v>
      </c>
    </row>
    <row r="14" spans="1:5" x14ac:dyDescent="0.3">
      <c r="A14" s="1"/>
    </row>
    <row r="15" spans="1:5" x14ac:dyDescent="0.3">
      <c r="A15" s="2">
        <v>42348</v>
      </c>
      <c r="B15" s="4" t="s">
        <v>20</v>
      </c>
      <c r="C15" s="4">
        <v>50</v>
      </c>
      <c r="D15" s="4">
        <f>D13</f>
        <v>55</v>
      </c>
      <c r="E15" s="4">
        <f>C15*D15</f>
        <v>2750</v>
      </c>
    </row>
    <row r="16" spans="1:5" x14ac:dyDescent="0.3">
      <c r="A16" s="2"/>
    </row>
    <row r="17" spans="1:5" x14ac:dyDescent="0.3">
      <c r="A17" s="1">
        <v>42349</v>
      </c>
      <c r="B17" t="s">
        <v>18</v>
      </c>
      <c r="C17">
        <f>C13-C15</f>
        <v>100</v>
      </c>
      <c r="D17">
        <f>D13</f>
        <v>55</v>
      </c>
      <c r="E17" s="31">
        <f>C17*D17</f>
        <v>5500</v>
      </c>
    </row>
    <row r="18" spans="1:5" x14ac:dyDescent="0.3">
      <c r="B18" t="s">
        <v>17</v>
      </c>
      <c r="C18">
        <v>75</v>
      </c>
      <c r="D18">
        <v>64</v>
      </c>
      <c r="E18" s="31">
        <f>C18*D18</f>
        <v>4800</v>
      </c>
    </row>
    <row r="19" spans="1:5" x14ac:dyDescent="0.3">
      <c r="B19" t="s">
        <v>18</v>
      </c>
      <c r="C19" s="32">
        <f>SUM(C17:C18)</f>
        <v>175</v>
      </c>
      <c r="D19" s="33">
        <v>58.856999999999999</v>
      </c>
      <c r="E19" s="34">
        <f>SUM(E17:E18)</f>
        <v>10300</v>
      </c>
    </row>
    <row r="21" spans="1:5" x14ac:dyDescent="0.3">
      <c r="A21" s="2">
        <v>42350</v>
      </c>
      <c r="B21" s="4" t="s">
        <v>20</v>
      </c>
      <c r="C21" s="4">
        <v>75</v>
      </c>
      <c r="D21" s="4">
        <f>D19</f>
        <v>58.856999999999999</v>
      </c>
      <c r="E21" s="7">
        <f>C21*D21</f>
        <v>4414.2749999999996</v>
      </c>
    </row>
    <row r="22" spans="1:5" x14ac:dyDescent="0.3">
      <c r="A22" s="1"/>
    </row>
    <row r="23" spans="1:5" x14ac:dyDescent="0.3">
      <c r="A23" s="1">
        <v>42354</v>
      </c>
      <c r="B23" t="s">
        <v>18</v>
      </c>
      <c r="C23">
        <f>C19-C21</f>
        <v>100</v>
      </c>
      <c r="D23">
        <f>D21</f>
        <v>58.856999999999999</v>
      </c>
      <c r="E23" s="37">
        <f>C23*D23</f>
        <v>5885.7</v>
      </c>
    </row>
    <row r="24" spans="1:5" x14ac:dyDescent="0.3">
      <c r="B24" t="s">
        <v>17</v>
      </c>
      <c r="C24">
        <v>50</v>
      </c>
      <c r="D24">
        <v>58</v>
      </c>
      <c r="E24" s="31">
        <f>C24*D24</f>
        <v>2900</v>
      </c>
    </row>
    <row r="25" spans="1:5" x14ac:dyDescent="0.3">
      <c r="B25" t="s">
        <v>18</v>
      </c>
      <c r="C25" s="32">
        <f>SUM(C23:C24)</f>
        <v>150</v>
      </c>
      <c r="D25" s="33">
        <v>58.570999999999998</v>
      </c>
      <c r="E25" s="38">
        <f>SUM(E23:E24)</f>
        <v>8785.7000000000007</v>
      </c>
    </row>
    <row r="27" spans="1:5" x14ac:dyDescent="0.3">
      <c r="A27" s="2">
        <v>42356</v>
      </c>
      <c r="B27" s="4" t="s">
        <v>20</v>
      </c>
      <c r="C27" s="4">
        <v>50</v>
      </c>
      <c r="D27" s="4">
        <f>D25</f>
        <v>58.570999999999998</v>
      </c>
      <c r="E27" s="4">
        <f>C27*D27</f>
        <v>2928.5499999999997</v>
      </c>
    </row>
    <row r="29" spans="1:5" x14ac:dyDescent="0.3">
      <c r="A29" s="1">
        <v>42361</v>
      </c>
      <c r="B29" t="s">
        <v>18</v>
      </c>
      <c r="C29">
        <f>C25-C27</f>
        <v>100</v>
      </c>
      <c r="D29">
        <f>D25</f>
        <v>58.570999999999998</v>
      </c>
      <c r="E29" s="31">
        <f>C29*D29</f>
        <v>5857.0999999999995</v>
      </c>
    </row>
    <row r="30" spans="1:5" x14ac:dyDescent="0.3">
      <c r="B30" t="s">
        <v>17</v>
      </c>
      <c r="C30">
        <v>125</v>
      </c>
      <c r="D30">
        <v>56</v>
      </c>
      <c r="E30" s="31">
        <f>C30*D30</f>
        <v>7000</v>
      </c>
    </row>
    <row r="31" spans="1:5" x14ac:dyDescent="0.3">
      <c r="B31" t="s">
        <v>18</v>
      </c>
      <c r="C31" s="32">
        <f>SUM(C29:C30)</f>
        <v>225</v>
      </c>
      <c r="D31" s="33">
        <v>57.143000000000001</v>
      </c>
      <c r="E31" s="34">
        <f>SUM(E29:E30)</f>
        <v>12857.099999999999</v>
      </c>
    </row>
    <row r="33" spans="1:6" x14ac:dyDescent="0.3">
      <c r="A33" s="2">
        <v>42362</v>
      </c>
      <c r="B33" s="4" t="s">
        <v>20</v>
      </c>
      <c r="C33" s="4">
        <v>75</v>
      </c>
      <c r="D33" s="4">
        <f>D31</f>
        <v>57.143000000000001</v>
      </c>
      <c r="E33" s="4">
        <f>C33*D33</f>
        <v>4285.7250000000004</v>
      </c>
    </row>
    <row r="35" spans="1:6" x14ac:dyDescent="0.3">
      <c r="A35" s="1">
        <v>42366</v>
      </c>
      <c r="B35" t="s">
        <v>18</v>
      </c>
      <c r="C35">
        <f>C31-C33</f>
        <v>150</v>
      </c>
      <c r="D35">
        <f>D31</f>
        <v>57.143000000000001</v>
      </c>
      <c r="E35" s="31">
        <f>C35*D35</f>
        <v>8571.4500000000007</v>
      </c>
    </row>
    <row r="36" spans="1:6" x14ac:dyDescent="0.3">
      <c r="B36" t="s">
        <v>17</v>
      </c>
      <c r="C36">
        <v>75</v>
      </c>
      <c r="D36">
        <v>60</v>
      </c>
      <c r="E36" s="31">
        <f>C36*D36</f>
        <v>4500</v>
      </c>
    </row>
    <row r="37" spans="1:6" x14ac:dyDescent="0.3">
      <c r="B37" t="s">
        <v>18</v>
      </c>
      <c r="C37" s="32">
        <f>SUM(C35:C36)</f>
        <v>225</v>
      </c>
      <c r="D37" s="33">
        <v>58.1</v>
      </c>
      <c r="E37" s="34">
        <f>SUM(E35:E36)</f>
        <v>13071.45</v>
      </c>
    </row>
    <row r="39" spans="1:6" x14ac:dyDescent="0.3">
      <c r="A39" s="2">
        <v>42367</v>
      </c>
      <c r="B39" s="4" t="s">
        <v>20</v>
      </c>
      <c r="C39" s="4">
        <v>100</v>
      </c>
      <c r="D39" s="4">
        <v>58.1</v>
      </c>
      <c r="E39" s="4">
        <f>C39*D39</f>
        <v>5810</v>
      </c>
    </row>
    <row r="41" spans="1:6" x14ac:dyDescent="0.3">
      <c r="A41" s="1">
        <v>42368</v>
      </c>
      <c r="B41" t="s">
        <v>18</v>
      </c>
      <c r="C41">
        <f>C37-C39</f>
        <v>125</v>
      </c>
      <c r="D41">
        <f>D37</f>
        <v>58.1</v>
      </c>
      <c r="E41" s="31">
        <f>C41*D41</f>
        <v>7262.5</v>
      </c>
    </row>
    <row r="42" spans="1:6" x14ac:dyDescent="0.3">
      <c r="B42" t="s">
        <v>17</v>
      </c>
      <c r="C42">
        <v>125</v>
      </c>
      <c r="D42">
        <v>65</v>
      </c>
      <c r="E42" s="31">
        <f>C42*D42</f>
        <v>8125</v>
      </c>
    </row>
    <row r="43" spans="1:6" x14ac:dyDescent="0.3">
      <c r="B43" t="s">
        <v>18</v>
      </c>
      <c r="C43" s="32">
        <f>SUM(C41:C42)</f>
        <v>250</v>
      </c>
      <c r="D43" s="32">
        <v>61.55</v>
      </c>
      <c r="E43" s="34">
        <f>SUM(E41:E42)</f>
        <v>15387.5</v>
      </c>
    </row>
    <row r="45" spans="1:6" x14ac:dyDescent="0.3">
      <c r="A45" s="2">
        <v>42369</v>
      </c>
      <c r="B45" s="4" t="s">
        <v>20</v>
      </c>
      <c r="C45" s="4">
        <v>25</v>
      </c>
      <c r="D45" s="4">
        <f>D43</f>
        <v>61.55</v>
      </c>
      <c r="E45" s="35">
        <f>C45*D45</f>
        <v>1538.75</v>
      </c>
    </row>
    <row r="46" spans="1:6" x14ac:dyDescent="0.3">
      <c r="A46" s="1">
        <v>42369</v>
      </c>
      <c r="B46" t="s">
        <v>18</v>
      </c>
      <c r="C46" s="32">
        <f>C43-C45</f>
        <v>225</v>
      </c>
      <c r="D46" s="32">
        <f>D43</f>
        <v>61.55</v>
      </c>
      <c r="E46" s="36">
        <f>C46*D46</f>
        <v>13848.75</v>
      </c>
      <c r="F46" t="s">
        <v>13</v>
      </c>
    </row>
    <row r="51" spans="5:6" x14ac:dyDescent="0.3">
      <c r="E51" s="8">
        <f>E9+E15+E21+E27+E33+E39+E45</f>
        <v>26977.3</v>
      </c>
      <c r="F51" t="s">
        <v>12</v>
      </c>
    </row>
    <row r="53" spans="5:6" x14ac:dyDescent="0.3">
      <c r="E53" s="6">
        <f>E46+E51</f>
        <v>40826.050000000003</v>
      </c>
      <c r="F53" t="s">
        <v>15</v>
      </c>
    </row>
  </sheetData>
  <mergeCells count="1">
    <mergeCell ref="A2:E2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ΑΣΚΗΣΗ</vt:lpstr>
      <vt:lpstr>FIFO</vt:lpstr>
      <vt:lpstr>LIFO</vt:lpstr>
      <vt:lpstr>ΜΣΚ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gianaris</dc:creator>
  <cp:lastModifiedBy>konanan</cp:lastModifiedBy>
  <cp:lastPrinted>2022-05-15T14:57:42Z</cp:lastPrinted>
  <dcterms:created xsi:type="dcterms:W3CDTF">2015-10-20T06:29:54Z</dcterms:created>
  <dcterms:modified xsi:type="dcterms:W3CDTF">2022-05-23T18:06:14Z</dcterms:modified>
</cp:coreProperties>
</file>