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Q:\Personal\AEI\UOWM\Επιτροπές\20xx.Πρακτική Άσκηση\_2022.Αλγόριθμος HMMY με Κοινωνικά Κριτήρια\"/>
    </mc:Choice>
  </mc:AlternateContent>
  <xr:revisionPtr revIDLastSave="0" documentId="13_ncr:1_{FD5DF0CF-4993-48B4-97F3-A1AE347E97AA}" xr6:coauthVersionLast="47" xr6:coauthVersionMax="47" xr10:uidLastSave="{00000000-0000-0000-0000-000000000000}"/>
  <bookViews>
    <workbookView xWindow="-120" yWindow="-120" windowWidth="29040" windowHeight="15990" tabRatio="500" firstSheet="1" activeTab="1" xr2:uid="{00000000-000D-0000-FFFF-FFFF00000000}"/>
  </bookViews>
  <sheets>
    <sheet name="info" sheetId="1" r:id="rId1"/>
    <sheet name="algorithm" sheetId="2" r:id="rId2"/>
    <sheet name="Προγράμματα Σπουδών - Εξάμηνα" sheetId="3" r:id="rId3"/>
  </sheets>
  <definedNames>
    <definedName name="_xlnm._FilterDatabase" localSheetId="1" hidden="1">algorithm!$A$1:$L$70</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L4" i="2" l="1"/>
  <c r="L5" i="2"/>
  <c r="L6" i="2"/>
  <c r="L8" i="2"/>
  <c r="L7" i="2"/>
  <c r="L2" i="2"/>
  <c r="L3" i="2"/>
  <c r="L9" i="2"/>
  <c r="E17" i="3"/>
  <c r="E16" i="3"/>
  <c r="E15" i="3"/>
  <c r="E14" i="3"/>
  <c r="E13" i="3"/>
  <c r="E12" i="3"/>
  <c r="E11" i="3"/>
  <c r="E10" i="3"/>
  <c r="E9" i="3"/>
  <c r="E8" i="3"/>
  <c r="E7" i="3"/>
  <c r="E6" i="3"/>
  <c r="E5" i="3"/>
  <c r="E4" i="3"/>
  <c r="E3" i="3"/>
  <c r="E2" i="3"/>
  <c r="D10" i="2"/>
  <c r="C10" i="2"/>
  <c r="B10" i="2"/>
  <c r="C9" i="2"/>
  <c r="D9" i="2" s="1"/>
  <c r="B9" i="2"/>
  <c r="D8" i="2" s="1"/>
  <c r="D5" i="2"/>
  <c r="B5" i="2"/>
  <c r="B6" i="2" s="1"/>
  <c r="H12" i="2" l="1"/>
  <c r="D7" i="2"/>
  <c r="B8" i="2"/>
  <c r="H11" i="2"/>
  <c r="C5" i="2"/>
  <c r="C6" i="2" s="1"/>
  <c r="B7" i="2" s="1"/>
  <c r="D6" i="2"/>
  <c r="C8" i="2"/>
  <c r="B11" i="2" l="1"/>
  <c r="B12" i="2" s="1"/>
</calcChain>
</file>

<file path=xl/sharedStrings.xml><?xml version="1.0" encoding="utf-8"?>
<sst xmlns="http://schemas.openxmlformats.org/spreadsheetml/2006/main" count="150" uniqueCount="89">
  <si>
    <t>Σημειώσεις Ανάπτυξης (Δασυγένης):</t>
  </si>
  <si>
    <t>Σε ένα νέο φύλλο έχουν οριστεί όλα τα προγράμματα σπουδών και τα εξάμηνα, και τα υποχρεωτικά και τα επιλογής που αντιστοιχούν. Οι φοιτητές υποχρεωτικά πρέπει να επιλέξουν από εκεί.</t>
  </si>
  <si>
    <t>Οι φοιτητές πρέπει να επιλέξουν στο Β2 με drop down menu (ή αν δε φαίνεται η εγκυρότητα δεδομένων να αντιγράψουν την ετικέτα ή να πληκτρολογήσουν το νούμερο)</t>
  </si>
  <si>
    <t>Τα πεδία που εμφανίζουν το πλήθος των υποχρεωτικών μαθημάτων και επιλογής, συμπληρώνονται αυτόματα με τη χρήση της vlookup() από το φύλλο Προγράμματα Σπουδών</t>
  </si>
  <si>
    <t>Έχουν τοποθετηθεί προειδοποιητικά μηνύματα σε περίπτωση που δεν είναι έγκυρο κάποιο πεδίο.</t>
  </si>
  <si>
    <r>
      <rPr>
        <sz val="12"/>
        <rFont val="Arial"/>
        <family val="2"/>
        <charset val="1"/>
      </rPr>
      <t xml:space="preserve">Σκοπός είναι η βαθμολόγηση και κατάταξη των αιτήσεων . Ο βαθμός αξιολόγησης κάθε αίτησης θα προκύπτει από την παρακάτω σχέση: 
όπου,
Χ: </t>
    </r>
    <r>
      <rPr>
        <b/>
        <sz val="12"/>
        <rFont val="Arial"/>
        <family val="2"/>
        <charset val="1"/>
      </rPr>
      <t>ο λόγος του αριθμού υποχρεωτικών μαθημάτων στα οποία έχει εξετασθεί με επιτυχία ο φοιτητής προς το σύνολο των υποχρεωτικών μαθημάτων</t>
    </r>
    <r>
      <rPr>
        <sz val="12"/>
        <rFont val="Arial"/>
        <family val="2"/>
        <charset val="1"/>
      </rPr>
      <t xml:space="preserve"> που αντιστοιχούν στο εξάμηνο φοίτησής του σύμφωνα με το πρόγραμμα του οδηγού σπουδών.
Υ: </t>
    </r>
    <r>
      <rPr>
        <b/>
        <sz val="12"/>
        <rFont val="Arial"/>
        <family val="2"/>
        <charset val="1"/>
      </rPr>
      <t>ο λόγος του αριθμού μαθημάτων επιλογής της κατεύθυνσης στα οποία έχει εξετασθεί με επιτυχία ο φοιτητής προς το σύνολο των μαθημάτων επιλογής</t>
    </r>
    <r>
      <rPr>
        <sz val="12"/>
        <rFont val="Arial"/>
        <family val="2"/>
        <charset val="1"/>
      </rPr>
      <t xml:space="preserve"> της κατεύθυνσης που αντιστοιχούν στο εξάμηνο φοίτησής του σύμφωνα με πρόγραμμα του οδηγού σπουδών.
ΜΟ: </t>
    </r>
    <r>
      <rPr>
        <b/>
        <sz val="12"/>
        <rFont val="Arial"/>
        <family val="2"/>
        <charset val="1"/>
      </rPr>
      <t xml:space="preserve">ο μέσος όρος της βαθμολογίας των μαθημάτων στα οποία έχει εξετασθεί με επιτυχία ο φοιτητής. </t>
    </r>
    <r>
      <rPr>
        <sz val="12"/>
        <rFont val="Arial"/>
        <family val="2"/>
        <charset val="1"/>
      </rPr>
      <t xml:space="preserve">(ο μέσος όρος θα προκύπτει όπως ορίζεται στον οδηγό σπουδών για το βαθμό πτυχίου, δηλαδή με συντελεστές βαρύτητας wi=2 για τα υποχρεωτικά και wi=1,5 για τα επιλογής μαθήματα).
</t>
    </r>
  </si>
  <si>
    <t>ΑΕΜ</t>
  </si>
  <si>
    <t>Πρόγραμμα Σπουδών – Εξάμηνο</t>
  </si>
  <si>
    <t>ΜΠΤ – εξάμ. 08</t>
  </si>
  <si>
    <t>Χ=Υποχρ.   Υ=Επιλογής</t>
  </si>
  <si>
    <t>Χ</t>
  </si>
  <si>
    <t>Υ</t>
  </si>
  <si>
    <t>Συντ. Βαρύτητας : ΣΒ</t>
  </si>
  <si>
    <t>Μέσος Όρος       : ΜΟ</t>
  </si>
  <si>
    <t>ΜΟ*ΣΒ</t>
  </si>
  <si>
    <t>ΜΟ*100</t>
  </si>
  <si>
    <t>Λόγος Χ και Υ (από α/β)</t>
  </si>
  <si>
    <r>
      <rPr>
        <sz val="8"/>
        <rFont val="Arial"/>
        <family val="2"/>
        <charset val="161"/>
      </rPr>
      <t xml:space="preserve">Σύνολο Μαθημάτων στα οποία έχει εξεταστεί επιτυχώς :    </t>
    </r>
    <r>
      <rPr>
        <b/>
        <sz val="8"/>
        <rFont val="Arial"/>
        <family val="2"/>
        <charset val="161"/>
      </rPr>
      <t>α</t>
    </r>
  </si>
  <si>
    <r>
      <rPr>
        <sz val="8"/>
        <rFont val="Arial"/>
        <family val="2"/>
        <charset val="161"/>
      </rPr>
      <t xml:space="preserve">Σύνολο Μαθημάτων που αντιστοιχούν στο εξάμηνο φοίτησης                       :     </t>
    </r>
    <r>
      <rPr>
        <b/>
        <sz val="8"/>
        <rFont val="Arial"/>
        <family val="2"/>
        <charset val="161"/>
      </rPr>
      <t>β</t>
    </r>
  </si>
  <si>
    <t>Σύνολο Μαθημάτων που έπρεπε να έχετε περάσει:</t>
  </si>
  <si>
    <t>Όνομα Μαθήματος</t>
  </si>
  <si>
    <t>Σύνολο Μαθημάτων που έχετε περάσει:</t>
  </si>
  <si>
    <t>1. Αρχιτεκτονική Υπολογιστών</t>
  </si>
  <si>
    <t>ΣΗΜΕΙΩΣΗ: Αν έχετε παραπάνω μαθήματα από ότι προβλέπεται για το εξάμηνο σας (από το 1ο έως και το προηγούμενο), επιλέξτε όποια θελήσετε</t>
  </si>
  <si>
    <t>2. Ενσωματωμένα Συστήματα</t>
  </si>
  <si>
    <t>3. ΧΧΧΧΧ</t>
  </si>
  <si>
    <t>ΩΣ ΕΔΩ – 56 ΜΑΘΗΜΑΤΑ MAX</t>
  </si>
  <si>
    <t>A/A</t>
  </si>
  <si>
    <t>Πρόγραμμα Σπουδών</t>
  </si>
  <si>
    <t>Υποχρεωτικά Μαθήματα</t>
  </si>
  <si>
    <t>Μαθήματα Επιλογής</t>
  </si>
  <si>
    <t>Συνολικά Μαθήματα</t>
  </si>
  <si>
    <t>ΜΠΤ – εξάμ. 07</t>
  </si>
  <si>
    <t>ΜΠΤ – εξάμ. 09</t>
  </si>
  <si>
    <t>ΜΠΤ – εξάμ. 10+</t>
  </si>
  <si>
    <t>ΗΜΜΥ- Ενεργειακή Κατεύθυνση – εξάμ. 07</t>
  </si>
  <si>
    <t>ΗΜΜΥ- Ενεργειακή Κατεύθυνση – εξάμ. 08</t>
  </si>
  <si>
    <t>ΗΜΜΥ- Ενεργειακή Κατεύθυνση – εξάμ. 09</t>
  </si>
  <si>
    <t>ΗΜΜΥ- Ενεργειακή Κατεύθυνση – εξάμ. 10+</t>
  </si>
  <si>
    <t>ΗΜΜΥ- Τηλεπικοινωνιακή Κατεύθυνση – εξαμ. 07</t>
  </si>
  <si>
    <t>ΗΜΜΥ- Τηλεπικοινωνιακή Κατεύθυνση – εξάμ. 08</t>
  </si>
  <si>
    <t>ΗΜΜΥ- Τηλεπικοινωνιακή Κατεύθυνση – εξάμ. 09</t>
  </si>
  <si>
    <t>ΗΜΜΥ- Τηλεπικοινωνιακή Κατεύθυνση – εξάμ. 10+</t>
  </si>
  <si>
    <t>ΗΜΜΥ – Κατεύθυνση Υπολογιστών – εξάμ. 07</t>
  </si>
  <si>
    <t>ΗΜΜΥ – Κατεύθυνση Υπολογιστών – εξάμ. 08</t>
  </si>
  <si>
    <t>ΗΜΜΥ – Κατεύθυνση Υπολογιστών – εξάμ. 09</t>
  </si>
  <si>
    <t>ΗΜΜΥ – Κατεύθυνση Υπολογιστών – εξάμ. 10+</t>
  </si>
  <si>
    <t>1</t>
  </si>
  <si>
    <t xml:space="preserve">&lt;== ΝΑ ΕΠΙΛΕΞΕΤΕ ΤΟ ΤΡΕΧΩΝ ΕΞΑΜΗΝΟ ΠΟΥ ΒΡΙΣΚΕΣΤΕ </t>
  </si>
  <si>
    <t>Τελική Βαθμολογία</t>
  </si>
  <si>
    <t>Κ1</t>
  </si>
  <si>
    <t>Κ2</t>
  </si>
  <si>
    <t>Κ3</t>
  </si>
  <si>
    <t>Κ4</t>
  </si>
  <si>
    <t>Κ5</t>
  </si>
  <si>
    <t>Κ6</t>
  </si>
  <si>
    <t>AMEA</t>
  </si>
  <si>
    <t>ΠΟΛΥΤΕΚΝΗ ΟΙΚΟΓΕΝΕΙΑ 3 αδέρφια</t>
  </si>
  <si>
    <t>ΠΟΛΥΤΕΚΝΗ ΟΙΚΟΓΕΝΕΙΑ 4 αδέρφια</t>
  </si>
  <si>
    <t>ΠΟΛΥΤΕΚΝΗ ΟΙΚΟΓΕΝΕΙΑ 5+ αδέρφια</t>
  </si>
  <si>
    <t>ΟΡΦΑΝΟΣ</t>
  </si>
  <si>
    <t>ΜΟΝΟΓΟΝΕΙΚΗ ΟΙΚΟΓΕΝΕΙΑ</t>
  </si>
  <si>
    <t>(Απαραίτητη η κατάθεση δικαιολογητικών)</t>
  </si>
  <si>
    <t>(Κατά τη διαδικασία της αίτησης)</t>
  </si>
  <si>
    <t>ΚΟΙΝΩΝΙΚΑ/ΟΙΚΟΝΟΜΙΚΑ ΚΡΙΤΗΡΙΑ ==&gt;</t>
  </si>
  <si>
    <t>&lt;== ΝΑ ΣΥΜΠΛΗΡΩΘΕΙ</t>
  </si>
  <si>
    <t>Οι φοιτητές συμπληρώνουν: 
(α) Το ΑEΜ 
(β) το Πρόγραμμα σπουδών και το εξάμηνο που βρίσκονται 
(γ) τα μαθήματα και τη βαθμολογία που την τοποθετούν είτε στη στήλη βαθμολογίας των υποχρεωτικών μαθημάτων, είτε στη στήλη της βαθμολογίας μαθημάτων επιλογής. 
(δ) Επιλέγουν οικονομικά ή κοινωνικά κριτήρια (αν υπάρχουν)</t>
  </si>
  <si>
    <t>Αυτά τα δεδομένα έχουν ονοματιστεί (Δεδομένα→Ορισμός Περιοχής), προκειμένου να τοποθετηθεί φίλτρο εγκυρότητας δεδομένων στο Β2. (excel-&gt;data-&gt;data validation)</t>
  </si>
  <si>
    <t>Έχουν προσταθεί από το DEVELOPERS-&gt;Check Boxes ώστε να ενεργοποιούνται οι συντελεστές για τα κοινωνικά/οικονομικά κριτήρια</t>
  </si>
  <si>
    <t>Βαθμολογία
 (αν είναι Επιλογής)</t>
  </si>
  <si>
    <t>Βαθμολογία
(αν είναι κορμού)</t>
  </si>
  <si>
    <t>9000€ &lt; ΣΥΝΟΛΙΚΟ ΕΙΣΟΔΗΜΑ &lt; 15000€</t>
  </si>
  <si>
    <t>ΣΥΝΟΛΙΚΟ ΕΙΣΟΔΗΜΑ &lt; 9000€</t>
  </si>
  <si>
    <t>&lt;== ΝΑ ΣΥΜΠΛΗΡΩΘΟΥΝ ΜΕ ΤΗ ΣΕΙΡΑ ΕΜΦΑΝΙΣΗΣ ΣΤΗΝ ΑΝΑΛΥΤΙΚΗ ΒΑΘΜΟΛΟΓΙΑ ΣΑΣ</t>
  </si>
  <si>
    <t>Criteria Flag:</t>
  </si>
  <si>
    <t>Version 7</t>
  </si>
  <si>
    <t>Εξάμηνα</t>
  </si>
  <si>
    <t>7ο</t>
  </si>
  <si>
    <t>8ο</t>
  </si>
  <si>
    <t>9ο</t>
  </si>
  <si>
    <t>10ο</t>
  </si>
  <si>
    <t>Εξάμηνο Μαθήματος</t>
  </si>
  <si>
    <t>1ο</t>
  </si>
  <si>
    <t>2ο</t>
  </si>
  <si>
    <t>3ο</t>
  </si>
  <si>
    <t>4ο</t>
  </si>
  <si>
    <t>5ο</t>
  </si>
  <si>
    <t>6ο</t>
  </si>
  <si>
    <t>10ο+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</si>
</sst>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18" x14ac:knownFonts="1">
    <font>
      <sz val="10"/>
      <name val="Arial"/>
      <charset val="161"/>
    </font>
    <font>
      <sz val="10"/>
      <name val="Arial"/>
      <charset val="161"/>
    </font>
    <font>
      <b/>
      <sz val="22"/>
      <name val="Arial"/>
      <family val="2"/>
      <charset val="1"/>
    </font>
    <font>
      <b/>
      <sz val="10"/>
      <name val="Arial"/>
      <charset val="161"/>
    </font>
    <font>
      <sz val="12"/>
      <name val="Arial"/>
      <family val="2"/>
      <charset val="1"/>
    </font>
    <font>
      <b/>
      <sz val="12"/>
      <name val="Arial"/>
      <family val="2"/>
      <charset val="1"/>
    </font>
    <font>
      <b/>
      <sz val="10"/>
      <name val="Arial"/>
      <family val="2"/>
      <charset val="161"/>
    </font>
    <font>
      <sz val="10"/>
      <name val="Arial"/>
      <family val="2"/>
      <charset val="161"/>
    </font>
    <font>
      <b/>
      <sz val="14"/>
      <color rgb="FFC9211E"/>
      <name val="Arial"/>
      <family val="2"/>
      <charset val="161"/>
    </font>
    <font>
      <sz val="8"/>
      <name val="Arial"/>
      <family val="2"/>
      <charset val="161"/>
    </font>
    <font>
      <b/>
      <sz val="8"/>
      <name val="Arial"/>
      <family val="2"/>
      <charset val="161"/>
    </font>
    <font>
      <b/>
      <sz val="18"/>
      <name val="Arial"/>
      <family val="2"/>
      <charset val="161"/>
    </font>
    <font>
      <b/>
      <sz val="32"/>
      <name val="Arial"/>
      <family val="2"/>
      <charset val="161"/>
    </font>
    <font>
      <b/>
      <sz val="11"/>
      <color rgb="FFC9211E"/>
      <name val="Arial"/>
      <family val="2"/>
      <charset val="161"/>
    </font>
    <font>
      <b/>
      <sz val="10"/>
      <color rgb="FFFF0000"/>
      <name val="Arial"/>
      <family val="2"/>
      <charset val="161"/>
    </font>
    <font>
      <sz val="8"/>
      <color rgb="FF000000"/>
      <name val="Segoe UI"/>
      <family val="2"/>
      <charset val="161"/>
    </font>
    <font>
      <b/>
      <sz val="12"/>
      <name val="Arial"/>
      <family val="2"/>
      <charset val="161"/>
    </font>
    <font>
      <b/>
      <sz val="10"/>
      <color theme="3"/>
      <name val="Arial"/>
      <family val="2"/>
      <charset val="161"/>
    </font>
  </fonts>
  <fills count="6">
    <fill>
      <patternFill patternType="none"/>
    </fill>
    <fill>
      <patternFill patternType="gray125"/>
    </fill>
    <fill>
      <patternFill patternType="solid">
        <fgColor rgb="FF99CCFF"/>
        <bgColor rgb="FFCCCCFF"/>
      </patternFill>
    </fill>
    <fill>
      <patternFill patternType="solid">
        <fgColor rgb="FFFF6600"/>
        <bgColor rgb="FFFF9900"/>
      </patternFill>
    </fill>
    <fill>
      <patternFill patternType="solid">
        <fgColor rgb="FFFF3333"/>
        <bgColor rgb="FFC9211E"/>
      </patternFill>
    </fill>
    <fill>
      <patternFill patternType="solid">
        <fgColor rgb="FFFF66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FF0000"/>
      </left>
      <right style="thin">
        <color rgb="FFFF0000"/>
      </right>
      <top style="thin">
        <color rgb="FFFF0000"/>
      </top>
      <bottom style="thin">
        <color rgb="FFFF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5">
    <xf numFmtId="0" fontId="0" fillId="0" borderId="0"/>
    <xf numFmtId="0" fontId="1" fillId="0" borderId="0" applyBorder="0" applyProtection="0"/>
    <xf numFmtId="0" fontId="1" fillId="0" borderId="0" applyBorder="0" applyProtection="0">
      <alignment horizontal="left"/>
    </xf>
    <xf numFmtId="0" fontId="1" fillId="0" borderId="0" applyBorder="0" applyProtection="0"/>
    <xf numFmtId="0" fontId="1" fillId="0" borderId="0" applyBorder="0" applyProtection="0"/>
  </cellStyleXfs>
  <cellXfs count="50">
    <xf numFmtId="0" fontId="0" fillId="0" borderId="0" xfId="0"/>
    <xf numFmtId="0" fontId="2" fillId="0" borderId="0" xfId="0" applyFont="1" applyAlignment="1">
      <alignment wrapText="1"/>
    </xf>
    <xf numFmtId="0" fontId="3" fillId="0" borderId="0" xfId="0" applyFont="1"/>
    <xf numFmtId="164" fontId="0" fillId="0" borderId="0" xfId="0" applyNumberFormat="1"/>
    <xf numFmtId="0" fontId="4" fillId="0" borderId="0" xfId="0" applyFont="1" applyAlignment="1">
      <alignment wrapText="1"/>
    </xf>
    <xf numFmtId="0" fontId="6" fillId="2" borderId="1" xfId="0" applyFont="1" applyFill="1" applyBorder="1"/>
    <xf numFmtId="0" fontId="6" fillId="3" borderId="0" xfId="0" applyFont="1" applyFill="1"/>
    <xf numFmtId="0" fontId="6" fillId="0" borderId="0" xfId="0" applyFont="1"/>
    <xf numFmtId="0" fontId="6" fillId="3" borderId="0" xfId="0" applyFont="1" applyFill="1" applyBorder="1"/>
    <xf numFmtId="0" fontId="6" fillId="2" borderId="1" xfId="0" applyFont="1" applyFill="1" applyBorder="1" applyAlignment="1" applyProtection="1">
      <alignment horizontal="center"/>
      <protection hidden="1"/>
    </xf>
    <xf numFmtId="165" fontId="7" fillId="2" borderId="1" xfId="0" applyNumberFormat="1" applyFont="1" applyFill="1" applyBorder="1" applyAlignment="1" applyProtection="1">
      <alignment horizontal="right"/>
      <protection hidden="1"/>
    </xf>
    <xf numFmtId="165" fontId="7" fillId="2" borderId="1" xfId="0" applyNumberFormat="1" applyFont="1" applyFill="1" applyBorder="1" applyProtection="1">
      <protection hidden="1"/>
    </xf>
    <xf numFmtId="0" fontId="8" fillId="0" borderId="0" xfId="0" applyFont="1"/>
    <xf numFmtId="2" fontId="7" fillId="2" borderId="1" xfId="0" applyNumberFormat="1" applyFont="1" applyFill="1" applyBorder="1" applyProtection="1">
      <protection hidden="1"/>
    </xf>
    <xf numFmtId="0" fontId="9" fillId="2" borderId="1" xfId="0" applyFont="1" applyFill="1" applyBorder="1" applyAlignment="1">
      <alignment wrapText="1"/>
    </xf>
    <xf numFmtId="1" fontId="7" fillId="2" borderId="1" xfId="0" applyNumberFormat="1" applyFont="1" applyFill="1" applyBorder="1" applyAlignment="1" applyProtection="1">
      <alignment horizontal="center"/>
      <protection hidden="1"/>
    </xf>
    <xf numFmtId="1" fontId="7" fillId="2" borderId="1" xfId="0" applyNumberFormat="1" applyFont="1" applyFill="1" applyBorder="1" applyAlignment="1" applyProtection="1">
      <alignment horizontal="center"/>
    </xf>
    <xf numFmtId="0" fontId="6" fillId="0" borderId="0" xfId="0" applyFont="1" applyBorder="1" applyAlignment="1">
      <alignment wrapText="1"/>
    </xf>
    <xf numFmtId="0" fontId="12" fillId="0" borderId="2" xfId="0" applyFont="1" applyBorder="1" applyAlignment="1">
      <alignment horizontal="center" vertical="center"/>
    </xf>
    <xf numFmtId="2" fontId="6" fillId="2" borderId="1" xfId="0" applyNumberFormat="1" applyFont="1" applyFill="1" applyBorder="1" applyAlignment="1">
      <alignment horizontal="center" wrapText="1"/>
    </xf>
    <xf numFmtId="0" fontId="0" fillId="0" borderId="0" xfId="0" applyFont="1" applyProtection="1">
      <protection locked="0"/>
    </xf>
    <xf numFmtId="165" fontId="0" fillId="0" borderId="0" xfId="0" applyNumberFormat="1"/>
    <xf numFmtId="0" fontId="0" fillId="4" borderId="0" xfId="0" applyFont="1" applyFill="1"/>
    <xf numFmtId="0" fontId="6" fillId="4" borderId="0" xfId="0" applyFont="1" applyFill="1"/>
    <xf numFmtId="0" fontId="0" fillId="0" borderId="0" xfId="0" applyFont="1" applyProtection="1">
      <protection hidden="1"/>
    </xf>
    <xf numFmtId="1" fontId="0" fillId="0" borderId="0" xfId="0" applyNumberFormat="1" applyAlignment="1">
      <alignment horizontal="right"/>
    </xf>
    <xf numFmtId="0" fontId="6" fillId="0" borderId="0" xfId="0" applyFont="1" applyFill="1" applyBorder="1"/>
    <xf numFmtId="0" fontId="6" fillId="0" borderId="0" xfId="0" applyFont="1" applyProtection="1">
      <protection locked="0"/>
    </xf>
    <xf numFmtId="0" fontId="6" fillId="0" borderId="0" xfId="0" applyFont="1" applyFill="1" applyBorder="1" applyProtection="1">
      <protection locked="0"/>
    </xf>
    <xf numFmtId="0" fontId="0" fillId="0" borderId="0" xfId="0" applyProtection="1">
      <protection locked="0"/>
    </xf>
    <xf numFmtId="165" fontId="14" fillId="0" borderId="0" xfId="0" applyNumberFormat="1" applyFont="1" applyProtection="1">
      <protection locked="0"/>
    </xf>
    <xf numFmtId="0" fontId="14" fillId="0" borderId="0" xfId="0" applyFont="1" applyProtection="1">
      <protection locked="0"/>
    </xf>
    <xf numFmtId="165" fontId="0" fillId="5" borderId="0" xfId="0" applyNumberFormat="1" applyFill="1"/>
    <xf numFmtId="0" fontId="0" fillId="5" borderId="0" xfId="0" applyFill="1"/>
    <xf numFmtId="0" fontId="6" fillId="5" borderId="0" xfId="0" applyFont="1" applyFill="1"/>
    <xf numFmtId="165" fontId="0" fillId="0" borderId="0" xfId="0" applyNumberFormat="1" applyFill="1"/>
    <xf numFmtId="0" fontId="0" fillId="0" borderId="0" xfId="0" applyFill="1"/>
    <xf numFmtId="0" fontId="16" fillId="0" borderId="0" xfId="0" applyFont="1" applyBorder="1" applyAlignment="1">
      <alignment horizontal="center" vertical="center"/>
    </xf>
    <xf numFmtId="0" fontId="13" fillId="0" borderId="5" xfId="0" applyFont="1" applyBorder="1" applyAlignment="1">
      <alignment horizontal="center" wrapText="1"/>
    </xf>
    <xf numFmtId="0" fontId="13" fillId="0" borderId="6" xfId="0" applyFont="1" applyBorder="1" applyAlignment="1">
      <alignment horizontal="center" wrapText="1"/>
    </xf>
    <xf numFmtId="0" fontId="6" fillId="2" borderId="1" xfId="0" applyFont="1" applyFill="1" applyBorder="1" applyAlignment="1" applyProtection="1">
      <alignment horizontal="center"/>
      <protection locked="0"/>
    </xf>
    <xf numFmtId="0" fontId="7" fillId="2" borderId="1" xfId="0" applyFont="1" applyFill="1" applyBorder="1" applyAlignment="1" applyProtection="1">
      <alignment horizontal="center" vertical="center"/>
      <protection locked="0"/>
    </xf>
    <xf numFmtId="2" fontId="6" fillId="2" borderId="1" xfId="0" applyNumberFormat="1" applyFont="1" applyFill="1" applyBorder="1" applyAlignment="1" applyProtection="1">
      <alignment horizontal="center"/>
      <protection hidden="1"/>
    </xf>
    <xf numFmtId="1" fontId="11" fillId="2" borderId="1" xfId="0" applyNumberFormat="1" applyFont="1" applyFill="1" applyBorder="1" applyAlignment="1" applyProtection="1">
      <alignment horizontal="center" vertical="center"/>
      <protection hidden="1"/>
    </xf>
    <xf numFmtId="0" fontId="7" fillId="0" borderId="0" xfId="0" applyFont="1"/>
    <xf numFmtId="2" fontId="11" fillId="2" borderId="3" xfId="0" applyNumberFormat="1" applyFont="1" applyFill="1" applyBorder="1" applyAlignment="1" applyProtection="1">
      <alignment horizontal="center"/>
      <protection hidden="1"/>
    </xf>
    <xf numFmtId="2" fontId="11" fillId="2" borderId="4" xfId="0" applyNumberFormat="1" applyFont="1" applyFill="1" applyBorder="1" applyAlignment="1" applyProtection="1">
      <alignment horizontal="center"/>
      <protection hidden="1"/>
    </xf>
    <xf numFmtId="0" fontId="6" fillId="0" borderId="0" xfId="0" applyFont="1" applyFill="1"/>
    <xf numFmtId="165" fontId="17" fillId="0" borderId="0" xfId="0" applyNumberFormat="1" applyFont="1" applyProtection="1">
      <protection locked="0"/>
    </xf>
    <xf numFmtId="0" fontId="17" fillId="0" borderId="0" xfId="0" applyFont="1" applyProtection="1">
      <protection locked="0"/>
    </xf>
  </cellXfs>
  <cellStyles count="5">
    <cellStyle name="Normal" xfId="0" builtinId="0"/>
    <cellStyle name="Γωνία συγκεντρωτικού πίνακα" xfId="1" xr:uid="{00000000-0005-0000-0000-000006000000}"/>
    <cellStyle name="Κατηγορία συγκεντρωτικού πίνακα" xfId="2" xr:uid="{00000000-0005-0000-0000-000007000000}"/>
    <cellStyle name="Πεδίο συγκεντρωτικού πίνακα" xfId="3" xr:uid="{00000000-0005-0000-0000-000008000000}"/>
    <cellStyle name="Τιμή συγκεντρωτικού πίνακα" xfId="4" xr:uid="{00000000-0005-0000-0000-000009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FF3333"/>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K$3" lockText="1" noThreeD="1"/>
</file>

<file path=xl/ctrlProps/ctrlProp2.xml><?xml version="1.0" encoding="utf-8"?>
<formControlPr xmlns="http://schemas.microsoft.com/office/spreadsheetml/2009/9/main" objectType="CheckBox" fmlaLink="$K$2" lockText="1" noThreeD="1"/>
</file>

<file path=xl/ctrlProps/ctrlProp3.xml><?xml version="1.0" encoding="utf-8"?>
<formControlPr xmlns="http://schemas.microsoft.com/office/spreadsheetml/2009/9/main" objectType="CheckBox" fmlaLink="$K$4" lockText="1" noThreeD="1"/>
</file>

<file path=xl/ctrlProps/ctrlProp4.xml><?xml version="1.0" encoding="utf-8"?>
<formControlPr xmlns="http://schemas.microsoft.com/office/spreadsheetml/2009/9/main" objectType="CheckBox" fmlaLink="$K$5" lockText="1" noThreeD="1"/>
</file>

<file path=xl/ctrlProps/ctrlProp5.xml><?xml version="1.0" encoding="utf-8"?>
<formControlPr xmlns="http://schemas.microsoft.com/office/spreadsheetml/2009/9/main" objectType="CheckBox" fmlaLink="$K$6" lockText="1" noThreeD="1"/>
</file>

<file path=xl/ctrlProps/ctrlProp6.xml><?xml version="1.0" encoding="utf-8"?>
<formControlPr xmlns="http://schemas.microsoft.com/office/spreadsheetml/2009/9/main" objectType="CheckBox" fmlaLink="$K$7" lockText="1" noThreeD="1"/>
</file>

<file path=xl/ctrlProps/ctrlProp7.xml><?xml version="1.0" encoding="utf-8"?>
<formControlPr xmlns="http://schemas.microsoft.com/office/spreadsheetml/2009/9/main" objectType="CheckBox" fmlaLink="$K$8" lockText="1" noThreeD="1"/>
</file>

<file path=xl/ctrlProps/ctrlProp8.xml><?xml version="1.0" encoding="utf-8"?>
<formControlPr xmlns="http://schemas.microsoft.com/office/spreadsheetml/2009/9/main" objectType="CheckBox" fmlaLink="$K$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0</xdr:col>
      <xdr:colOff>118050</xdr:colOff>
      <xdr:row>10</xdr:row>
      <xdr:rowOff>107146</xdr:rowOff>
    </xdr:from>
    <xdr:to>
      <xdr:col>0</xdr:col>
      <xdr:colOff>1685850</xdr:colOff>
      <xdr:row>10</xdr:row>
      <xdr:rowOff>514119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18050" y="2602725"/>
          <a:ext cx="1567800" cy="405330"/>
        </a:xfrm>
        <a:prstGeom prst="rect">
          <a:avLst/>
        </a:prstGeom>
        <a:ln w="0">
          <a:noFill/>
        </a:ln>
      </xdr:spPr>
    </xdr:pic>
    <xdr:clientData/>
  </xdr:twoCellAnchor>
  <mc:AlternateContent xmlns:mc="http://schemas.openxmlformats.org/markup-compatibility/2006">
    <mc:Choice xmlns:a14="http://schemas.microsoft.com/office/drawing/2010/main" Requires="a14">
      <xdr:twoCellAnchor editAs="oneCell">
        <xdr:from>
          <xdr:col>7</xdr:col>
          <xdr:colOff>28575</xdr:colOff>
          <xdr:row>2</xdr:row>
          <xdr:rowOff>28575</xdr:rowOff>
        </xdr:from>
        <xdr:to>
          <xdr:col>7</xdr:col>
          <xdr:colOff>438150</xdr:colOff>
          <xdr:row>2</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0</xdr:row>
          <xdr:rowOff>133350</xdr:rowOff>
        </xdr:from>
        <xdr:to>
          <xdr:col>7</xdr:col>
          <xdr:colOff>733425</xdr:colOff>
          <xdr:row>2</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xdr:row>
          <xdr:rowOff>247650</xdr:rowOff>
        </xdr:from>
        <xdr:to>
          <xdr:col>7</xdr:col>
          <xdr:colOff>428625</xdr:colOff>
          <xdr:row>4</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xdr:row>
          <xdr:rowOff>28575</xdr:rowOff>
        </xdr:from>
        <xdr:to>
          <xdr:col>7</xdr:col>
          <xdr:colOff>438150</xdr:colOff>
          <xdr:row>5</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xdr:row>
          <xdr:rowOff>19050</xdr:rowOff>
        </xdr:from>
        <xdr:to>
          <xdr:col>7</xdr:col>
          <xdr:colOff>419100</xdr:colOff>
          <xdr:row>6</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9525</xdr:rowOff>
        </xdr:from>
        <xdr:to>
          <xdr:col>7</xdr:col>
          <xdr:colOff>390525</xdr:colOff>
          <xdr:row>7</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xdr:row>
          <xdr:rowOff>9525</xdr:rowOff>
        </xdr:from>
        <xdr:to>
          <xdr:col>7</xdr:col>
          <xdr:colOff>409575</xdr:colOff>
          <xdr:row>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38100</xdr:rowOff>
        </xdr:from>
        <xdr:to>
          <xdr:col>7</xdr:col>
          <xdr:colOff>333375</xdr:colOff>
          <xdr:row>8</xdr:row>
          <xdr:rowOff>257175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K6</a:t>
              </a:r>
            </a:p>
          </xdr:txBody>
        </xdr:sp>
        <xdr:clientData fLock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gramme" displayName="Programme_1" ref="A2:B17" totalsRowShown="0">
  <tableColumns count="2">
    <tableColumn id="1" xr3:uid="{00000000-0010-0000-0000-000001000000}" name="1"/>
    <tableColumn id="2" xr3:uid="{00000000-0010-0000-0000-000002000000}" name="ΜΠΤ – εξάμ. 0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zoomScaleNormal="100" workbookViewId="0">
      <selection activeCell="A12" sqref="A12"/>
    </sheetView>
  </sheetViews>
  <sheetFormatPr defaultColWidth="8.85546875" defaultRowHeight="12.75" x14ac:dyDescent="0.2"/>
  <cols>
    <col min="1" max="1" width="161.140625" customWidth="1"/>
  </cols>
  <sheetData>
    <row r="1" spans="1:2" ht="355.5" customHeight="1" x14ac:dyDescent="0.4">
      <c r="A1" s="1" t="s">
        <v>66</v>
      </c>
    </row>
    <row r="4" spans="1:2" x14ac:dyDescent="0.2">
      <c r="A4" s="2" t="s">
        <v>0</v>
      </c>
    </row>
    <row r="5" spans="1:2" x14ac:dyDescent="0.2">
      <c r="A5" t="s">
        <v>1</v>
      </c>
    </row>
    <row r="6" spans="1:2" x14ac:dyDescent="0.2">
      <c r="A6" t="s">
        <v>67</v>
      </c>
    </row>
    <row r="7" spans="1:2" x14ac:dyDescent="0.2">
      <c r="A7" t="s">
        <v>2</v>
      </c>
    </row>
    <row r="8" spans="1:2" x14ac:dyDescent="0.2">
      <c r="A8" t="s">
        <v>3</v>
      </c>
    </row>
    <row r="9" spans="1:2" x14ac:dyDescent="0.2">
      <c r="A9" t="s">
        <v>4</v>
      </c>
    </row>
    <row r="10" spans="1:2" x14ac:dyDescent="0.2">
      <c r="A10" t="s">
        <v>68</v>
      </c>
    </row>
    <row r="11" spans="1:2" x14ac:dyDescent="0.2">
      <c r="B11" s="3"/>
    </row>
    <row r="15" spans="1:2" ht="153.75" x14ac:dyDescent="0.2">
      <c r="A15" s="4" t="s">
        <v>5</v>
      </c>
    </row>
  </sheetData>
  <sheetProtection algorithmName="SHA-512" hashValue="sK0aoATDuHs41k9Uhh/8Cb+W1nFfWxxzztWeZ6YGlW+wiB2rYm030h7CqSZronl50L3Cds+ixdDiUZnLVGDcOQ==" saltValue="1frhmFdOYE3rwoj7lXNDXw==" spinCount="100000" sheet="1" objects="1" scenarios="1" selectLockedCells="1"/>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71"/>
  <sheetViews>
    <sheetView tabSelected="1" zoomScale="85" zoomScaleNormal="85" workbookViewId="0">
      <pane ySplit="13" topLeftCell="A14" activePane="bottomLeft" state="frozen"/>
      <selection pane="bottomLeft" activeCell="A14" sqref="A14"/>
    </sheetView>
  </sheetViews>
  <sheetFormatPr defaultColWidth="8.85546875" defaultRowHeight="12.75" x14ac:dyDescent="0.2"/>
  <cols>
    <col min="1" max="1" width="30.85546875" customWidth="1"/>
    <col min="2" max="2" width="21.85546875" customWidth="1"/>
    <col min="3" max="3" width="22.5703125" customWidth="1"/>
    <col min="4" max="4" width="13.5703125" customWidth="1"/>
    <col min="7" max="7" width="30.85546875" customWidth="1"/>
    <col min="8" max="8" width="21.140625" customWidth="1"/>
    <col min="9" max="9" width="38.42578125" customWidth="1"/>
    <col min="1011" max="1024" width="11.5703125" customWidth="1"/>
  </cols>
  <sheetData>
    <row r="1" spans="1:1024" s="7" customFormat="1" x14ac:dyDescent="0.2">
      <c r="A1" s="5" t="s">
        <v>6</v>
      </c>
      <c r="B1" s="40">
        <v>0</v>
      </c>
      <c r="C1" s="40"/>
      <c r="D1" s="6" t="s">
        <v>65</v>
      </c>
      <c r="E1" s="6"/>
      <c r="F1" s="6"/>
      <c r="G1" s="6"/>
      <c r="ALW1"/>
      <c r="ALX1"/>
      <c r="ALY1"/>
      <c r="ALZ1"/>
      <c r="AMA1"/>
      <c r="AMB1"/>
      <c r="AMC1"/>
      <c r="AMD1"/>
      <c r="AME1"/>
      <c r="AMF1"/>
      <c r="AMG1"/>
      <c r="AMH1"/>
      <c r="AMI1"/>
      <c r="AMJ1"/>
    </row>
    <row r="2" spans="1:1024" s="7" customFormat="1" x14ac:dyDescent="0.2">
      <c r="A2" s="5" t="s">
        <v>7</v>
      </c>
      <c r="B2" s="41" t="s">
        <v>44</v>
      </c>
      <c r="C2" s="41"/>
      <c r="D2" s="8" t="s">
        <v>48</v>
      </c>
      <c r="E2" s="8"/>
      <c r="F2" s="8"/>
      <c r="G2" s="8"/>
      <c r="H2" s="28"/>
      <c r="I2" s="7" t="s">
        <v>56</v>
      </c>
      <c r="J2" s="7" t="s">
        <v>50</v>
      </c>
      <c r="K2" s="28" t="b">
        <v>0</v>
      </c>
      <c r="L2" s="26">
        <f>IF(AND(K2=TRUE,$E$4),1.3,1)</f>
        <v>1</v>
      </c>
      <c r="M2" s="26"/>
      <c r="N2" s="26"/>
      <c r="O2" s="26"/>
      <c r="P2" s="26"/>
      <c r="ALW2"/>
      <c r="ALX2"/>
      <c r="ALY2"/>
      <c r="ALZ2"/>
      <c r="AMA2"/>
      <c r="AMB2"/>
      <c r="AMC2"/>
      <c r="AMD2"/>
      <c r="AME2"/>
      <c r="AMF2"/>
      <c r="AMG2"/>
      <c r="AMH2"/>
      <c r="AMI2"/>
      <c r="AMJ2"/>
    </row>
    <row r="3" spans="1:1024" s="7" customFormat="1" ht="20.25" customHeight="1" x14ac:dyDescent="0.2">
      <c r="A3" s="5" t="s">
        <v>9</v>
      </c>
      <c r="B3" s="9" t="s">
        <v>10</v>
      </c>
      <c r="C3" s="9" t="s">
        <v>11</v>
      </c>
      <c r="D3" s="7" t="s">
        <v>75</v>
      </c>
      <c r="H3" s="27"/>
      <c r="I3" s="7" t="s">
        <v>57</v>
      </c>
      <c r="J3" s="7" t="s">
        <v>51</v>
      </c>
      <c r="K3" s="27" t="b">
        <v>0</v>
      </c>
      <c r="L3" s="26">
        <f>IF(AND(K3=TRUE,$E$4),1.05,1)</f>
        <v>1</v>
      </c>
      <c r="ALW3"/>
      <c r="ALX3"/>
      <c r="ALY3"/>
      <c r="ALZ3"/>
      <c r="AMA3"/>
      <c r="AMB3"/>
      <c r="AMC3"/>
      <c r="AMD3"/>
      <c r="AME3"/>
      <c r="AMF3"/>
      <c r="AMG3"/>
      <c r="AMH3"/>
      <c r="AMI3"/>
      <c r="AMJ3"/>
    </row>
    <row r="4" spans="1:1024" s="7" customFormat="1" x14ac:dyDescent="0.2">
      <c r="A4" s="5" t="s">
        <v>12</v>
      </c>
      <c r="B4" s="10">
        <v>2</v>
      </c>
      <c r="C4" s="10">
        <v>1.5</v>
      </c>
      <c r="D4" s="7" t="s">
        <v>74</v>
      </c>
      <c r="E4" s="7">
        <v>1</v>
      </c>
      <c r="F4" s="6" t="s">
        <v>64</v>
      </c>
      <c r="G4" s="6"/>
      <c r="H4" s="27"/>
      <c r="I4" s="7" t="s">
        <v>58</v>
      </c>
      <c r="J4" s="7" t="s">
        <v>51</v>
      </c>
      <c r="K4" s="27" t="b">
        <v>0</v>
      </c>
      <c r="L4" s="26">
        <f>IF(AND(K4=TRUE,$E$4),1.1,1)</f>
        <v>1</v>
      </c>
      <c r="ALW4"/>
      <c r="ALX4"/>
      <c r="ALY4"/>
      <c r="ALZ4"/>
      <c r="AMA4"/>
      <c r="AMB4"/>
      <c r="AMC4"/>
      <c r="AMD4"/>
      <c r="AME4"/>
      <c r="AMF4"/>
      <c r="AMG4"/>
      <c r="AMH4"/>
      <c r="AMI4"/>
      <c r="AMJ4"/>
    </row>
    <row r="5" spans="1:1024" s="7" customFormat="1" ht="18" x14ac:dyDescent="0.25">
      <c r="A5" s="5" t="s">
        <v>13</v>
      </c>
      <c r="B5" s="11">
        <f>IF(B9=0,0,AVERAGE(B14:B69))</f>
        <v>5</v>
      </c>
      <c r="C5" s="11">
        <f>IF(C9=0,0,AVERAGE(C14:C69))</f>
        <v>7.5</v>
      </c>
      <c r="D5" s="12" t="str">
        <f>IF(B2="Πρόγραμμα Σπουδών","ΔΕΝ επιλέξατε Πρόγραμμα Σπουδών - Εξάμηνο","")</f>
        <v/>
      </c>
      <c r="F5" s="7" t="s">
        <v>62</v>
      </c>
      <c r="H5" s="27"/>
      <c r="I5" s="7" t="s">
        <v>59</v>
      </c>
      <c r="J5" s="7" t="s">
        <v>51</v>
      </c>
      <c r="K5" s="27" t="b">
        <v>0</v>
      </c>
      <c r="L5" s="26">
        <f>IF(AND(K5=TRUE,$E$4),1.15,1)</f>
        <v>1</v>
      </c>
      <c r="ALW5"/>
      <c r="ALX5"/>
      <c r="ALY5"/>
      <c r="ALZ5"/>
      <c r="AMA5"/>
      <c r="AMB5"/>
      <c r="AMC5"/>
      <c r="AMD5"/>
      <c r="AME5"/>
      <c r="AMF5"/>
      <c r="AMG5"/>
      <c r="AMH5"/>
      <c r="AMI5"/>
      <c r="AMJ5"/>
    </row>
    <row r="6" spans="1:1024" s="7" customFormat="1" ht="18" x14ac:dyDescent="0.25">
      <c r="A6" s="5" t="s">
        <v>14</v>
      </c>
      <c r="B6" s="11">
        <f>B5*B4</f>
        <v>10</v>
      </c>
      <c r="C6" s="11">
        <f>C5*C4</f>
        <v>11.25</v>
      </c>
      <c r="D6" s="12" t="str">
        <f>IF(ISNA(B10),"Προσοχή: Δεν έχετε Επιλέξει Πρόγραμμα Σπουδών","")</f>
        <v/>
      </c>
      <c r="F6" s="7" t="s">
        <v>63</v>
      </c>
      <c r="H6" s="27"/>
      <c r="I6" s="7" t="s">
        <v>60</v>
      </c>
      <c r="J6" s="7" t="s">
        <v>52</v>
      </c>
      <c r="K6" s="27" t="b">
        <v>0</v>
      </c>
      <c r="L6" s="26">
        <f>IF(AND(K6=TRUE,$E$4),1.2,1)</f>
        <v>1</v>
      </c>
      <c r="ALW6"/>
      <c r="ALX6"/>
      <c r="ALY6"/>
      <c r="ALZ6"/>
      <c r="AMA6"/>
      <c r="AMB6"/>
      <c r="AMC6"/>
      <c r="AMD6"/>
      <c r="AME6"/>
      <c r="AMF6"/>
      <c r="AMG6"/>
      <c r="AMH6"/>
      <c r="AMI6"/>
      <c r="AMJ6"/>
    </row>
    <row r="7" spans="1:1024" s="7" customFormat="1" ht="18" x14ac:dyDescent="0.25">
      <c r="A7" s="5" t="s">
        <v>15</v>
      </c>
      <c r="B7" s="42">
        <f>(B6+C6)/2*100</f>
        <v>1062.5</v>
      </c>
      <c r="C7" s="42"/>
      <c r="D7" s="12" t="str">
        <f>IF(C10+B10&gt;56,"ΠΡΟΣΟΧΗ: Έχετε περάσει παραπάνω μαθήματα επιλογής και κορμού από αυτά που αντιστοιχούν. Να απομακρύνετε κάποια","")</f>
        <v/>
      </c>
      <c r="H7" s="27"/>
      <c r="I7" s="7" t="s">
        <v>61</v>
      </c>
      <c r="J7" s="7" t="s">
        <v>53</v>
      </c>
      <c r="K7" s="27" t="b">
        <v>0</v>
      </c>
      <c r="L7" s="26">
        <f>IF(AND(K7=TRUE,$E$4),1.15,1)</f>
        <v>1</v>
      </c>
      <c r="ALW7"/>
      <c r="ALX7"/>
      <c r="ALY7"/>
      <c r="ALZ7"/>
      <c r="AMA7"/>
      <c r="AMB7"/>
      <c r="AMC7"/>
      <c r="AMD7"/>
      <c r="AME7"/>
      <c r="AMF7"/>
      <c r="AMG7"/>
      <c r="AMH7"/>
      <c r="AMI7"/>
      <c r="AMJ7"/>
    </row>
    <row r="8" spans="1:1024" ht="18" x14ac:dyDescent="0.25">
      <c r="A8" s="5" t="s">
        <v>16</v>
      </c>
      <c r="B8" s="13">
        <f>IF(B10=0,0,B9/B10)</f>
        <v>2.4390243902439025E-2</v>
      </c>
      <c r="C8" s="13">
        <f>IF(C10=0,0,C9/C10)</f>
        <v>0.66666666666666663</v>
      </c>
      <c r="D8" s="12" t="str">
        <f>IF(B10&lt;B9,"ΠΡΟΣΟΧΗ: Έχετε περάσει παραπάνω μαθήματα κορμού από αυτά που αντιστοιχούν. Να απομακρύνετε κάποια","")</f>
        <v/>
      </c>
      <c r="H8" s="29"/>
      <c r="I8" s="7" t="s">
        <v>72</v>
      </c>
      <c r="J8" s="7" t="s">
        <v>54</v>
      </c>
      <c r="K8" s="27" t="b">
        <v>0</v>
      </c>
      <c r="L8" s="26">
        <f>IF(AND(K8=TRUE,$E$4),1.1,1)</f>
        <v>1</v>
      </c>
    </row>
    <row r="9" spans="1:1024" s="7" customFormat="1" ht="28.5" customHeight="1" x14ac:dyDescent="0.25">
      <c r="A9" s="14" t="s">
        <v>17</v>
      </c>
      <c r="B9" s="15">
        <f>COUNT(B14:B69)</f>
        <v>1</v>
      </c>
      <c r="C9" s="15">
        <f>COUNT(C14:C69)</f>
        <v>2</v>
      </c>
      <c r="D9" s="38" t="str">
        <f>IF(C10&lt;C9,"ΠΡΟΣΟΧΗ: Έχετε περάσει παραπάνω μαθήματα επιλογής από αυτά που αντιστοιχούν. Να απομακρύνετε κάποια","")</f>
        <v/>
      </c>
      <c r="E9" s="39"/>
      <c r="F9" s="39"/>
      <c r="G9" s="39"/>
      <c r="H9" s="27"/>
      <c r="I9" s="7" t="s">
        <v>71</v>
      </c>
      <c r="J9" s="7" t="s">
        <v>55</v>
      </c>
      <c r="K9" s="27" t="b">
        <v>0</v>
      </c>
      <c r="L9" s="26">
        <f>IF(AND(K9=TRUE,$E$4),1.05,1)</f>
        <v>1</v>
      </c>
      <c r="ALW9"/>
      <c r="ALX9"/>
      <c r="ALY9"/>
      <c r="ALZ9"/>
      <c r="AMA9"/>
      <c r="AMB9"/>
      <c r="AMC9"/>
      <c r="AMD9"/>
      <c r="AME9"/>
      <c r="AMF9"/>
      <c r="AMG9"/>
      <c r="AMH9"/>
      <c r="AMI9"/>
      <c r="AMJ9"/>
    </row>
    <row r="10" spans="1:1024" s="7" customFormat="1" ht="37.5" customHeight="1" x14ac:dyDescent="0.2">
      <c r="A10" s="14" t="s">
        <v>18</v>
      </c>
      <c r="B10" s="16">
        <f>IF(ISNA(VLOOKUP(B2,'Προγράμματα Σπουδών - Εξάμηνα'!A2:E20,3,0)),VLOOKUP(B2,'Προγράμματα Σπουδών - Εξάμηνα'!B2:E20,2,0),VLOOKUP(B2,'Προγράμματα Σπουδών - Εξάμηνα'!A2:E20,3,0))</f>
        <v>41</v>
      </c>
      <c r="C10" s="15">
        <f>IF(ISNA(VLOOKUP(B2,'Προγράμματα Σπουδών - Εξάμηνα'!A2:E20,4,0)),VLOOKUP(B2,'Προγράμματα Σπουδών - Εξάμηνα'!B2:E20,3,0),VLOOKUP(B2,'Προγράμματα Σπουδών - Εξάμηνα'!A2:E20,4,0))</f>
        <v>3</v>
      </c>
      <c r="D10" s="43" t="str">
        <f>IF(ISNA(VLOOKUP(B2,'Προγράμματα Σπουδών - Εξάμηνα'!A2:E20,2,0)),VLOOKUP(B2,'Προγράμματα Σπουδών - Εξάμηνα'!B2:E20,1,0),VLOOKUP(B2,'Προγράμματα Σπουδών - Εξάμηνα'!A2:E20,2,0))</f>
        <v>ΗΜΜΥ – Κατεύθυνση Υπολογιστών – εξάμ. 08</v>
      </c>
      <c r="E10" s="43"/>
      <c r="F10" s="43"/>
      <c r="G10" s="43"/>
      <c r="H10" s="43"/>
      <c r="I10" s="43"/>
      <c r="J10" s="43"/>
      <c r="K10" s="43"/>
      <c r="L10" s="17"/>
      <c r="M10" s="17"/>
      <c r="N10" s="17"/>
      <c r="O10" s="17"/>
      <c r="P10" s="17"/>
      <c r="Q10" s="17"/>
      <c r="R10" s="17"/>
      <c r="S10" s="17"/>
      <c r="T10" s="17"/>
      <c r="U10" s="17"/>
      <c r="V10" s="17"/>
      <c r="W10" s="17"/>
      <c r="X10" s="17"/>
      <c r="Y10" s="17"/>
      <c r="ALW10"/>
      <c r="ALX10"/>
      <c r="ALY10"/>
      <c r="ALZ10"/>
      <c r="AMA10"/>
      <c r="AMB10"/>
      <c r="AMC10"/>
      <c r="AMD10"/>
      <c r="AME10"/>
      <c r="AMF10"/>
      <c r="AMG10"/>
      <c r="AMH10"/>
      <c r="AMI10"/>
      <c r="AMJ10"/>
    </row>
    <row r="11" spans="1:1024" s="7" customFormat="1" ht="41.85" customHeight="1" x14ac:dyDescent="0.2">
      <c r="B11" s="42">
        <f>(B8+(C8/2))*B7</f>
        <v>380.08130081300811</v>
      </c>
      <c r="C11" s="42"/>
      <c r="D11" s="37" t="s">
        <v>19</v>
      </c>
      <c r="E11" s="37"/>
      <c r="F11" s="37"/>
      <c r="G11" s="37"/>
      <c r="H11" s="18">
        <f>B10+C10</f>
        <v>44</v>
      </c>
      <c r="ALW11"/>
      <c r="ALX11"/>
      <c r="ALY11"/>
      <c r="ALZ11"/>
      <c r="AMA11"/>
      <c r="AMB11"/>
      <c r="AMC11"/>
      <c r="AMD11"/>
      <c r="AME11"/>
      <c r="AMF11"/>
      <c r="AMG11"/>
      <c r="AMH11"/>
      <c r="AMI11"/>
      <c r="AMJ11"/>
    </row>
    <row r="12" spans="1:1024" s="7" customFormat="1" ht="41.85" customHeight="1" x14ac:dyDescent="0.35">
      <c r="A12" s="7" t="s">
        <v>49</v>
      </c>
      <c r="B12" s="45">
        <f>B11*L2*L3*L4*L5*L6*L7*L8*L9</f>
        <v>380.08130081300811</v>
      </c>
      <c r="C12" s="46"/>
      <c r="D12" s="37" t="s">
        <v>21</v>
      </c>
      <c r="E12" s="37"/>
      <c r="F12" s="37"/>
      <c r="G12" s="37"/>
      <c r="H12" s="18">
        <f>B9+C9</f>
        <v>3</v>
      </c>
      <c r="ALW12"/>
      <c r="ALX12"/>
      <c r="ALY12"/>
      <c r="ALZ12"/>
      <c r="AMA12"/>
      <c r="AMB12"/>
      <c r="AMC12"/>
      <c r="AMD12"/>
      <c r="AME12"/>
      <c r="AMF12"/>
      <c r="AMG12"/>
      <c r="AMH12"/>
      <c r="AMI12"/>
      <c r="AMJ12"/>
    </row>
    <row r="13" spans="1:1024" s="7" customFormat="1" ht="62.65" customHeight="1" x14ac:dyDescent="0.2">
      <c r="A13" s="7" t="s">
        <v>20</v>
      </c>
      <c r="B13" s="19" t="s">
        <v>70</v>
      </c>
      <c r="C13" s="19" t="s">
        <v>69</v>
      </c>
      <c r="D13" s="19" t="s">
        <v>81</v>
      </c>
      <c r="E13" s="6" t="s">
        <v>23</v>
      </c>
      <c r="F13" s="34"/>
      <c r="G13" s="34"/>
      <c r="H13" s="34"/>
      <c r="I13" s="34"/>
      <c r="J13" s="34"/>
      <c r="K13" s="34"/>
      <c r="L13" s="34"/>
      <c r="M13" s="47"/>
      <c r="N13" s="47"/>
      <c r="O13" s="47"/>
      <c r="ALW13"/>
      <c r="ALX13"/>
      <c r="ALY13"/>
      <c r="ALZ13"/>
      <c r="AMA13"/>
      <c r="AMB13"/>
      <c r="AMC13"/>
      <c r="AMD13"/>
      <c r="AME13"/>
      <c r="AMF13"/>
      <c r="AMG13"/>
      <c r="AMH13"/>
      <c r="AMI13"/>
      <c r="AMJ13"/>
    </row>
    <row r="14" spans="1:1024" x14ac:dyDescent="0.2">
      <c r="A14" s="20" t="s">
        <v>22</v>
      </c>
      <c r="B14" s="48">
        <v>5</v>
      </c>
      <c r="C14" s="30"/>
      <c r="D14" s="29" t="s">
        <v>86</v>
      </c>
      <c r="E14" s="6" t="s">
        <v>73</v>
      </c>
      <c r="F14" s="6"/>
      <c r="G14" s="6"/>
      <c r="H14" s="6"/>
      <c r="I14" s="32"/>
      <c r="J14" s="35"/>
      <c r="K14" s="35"/>
      <c r="L14" s="35"/>
      <c r="M14" s="35"/>
      <c r="N14" s="35"/>
      <c r="O14" s="35"/>
      <c r="P14" s="35"/>
      <c r="Q14" s="35"/>
      <c r="R14" s="35"/>
      <c r="S14" s="35"/>
      <c r="T14" s="36"/>
      <c r="U14" s="36"/>
      <c r="V14" s="36"/>
      <c r="W14" s="36"/>
      <c r="X14" s="36"/>
      <c r="Y14" s="36"/>
      <c r="Z14" s="36"/>
    </row>
    <row r="15" spans="1:1024" x14ac:dyDescent="0.2">
      <c r="A15" s="20" t="s">
        <v>24</v>
      </c>
      <c r="B15" s="48"/>
      <c r="C15" s="30">
        <v>10</v>
      </c>
      <c r="D15" s="29" t="s">
        <v>79</v>
      </c>
      <c r="E15" s="6" t="s">
        <v>73</v>
      </c>
      <c r="F15" s="6"/>
      <c r="G15" s="6"/>
      <c r="H15" s="6"/>
      <c r="I15" s="32"/>
      <c r="J15" s="35"/>
      <c r="K15" s="35"/>
      <c r="L15" s="35"/>
      <c r="M15" s="35"/>
      <c r="N15" s="35"/>
      <c r="O15" s="35"/>
      <c r="P15" s="35"/>
      <c r="Q15" s="35"/>
      <c r="R15" s="35"/>
      <c r="S15" s="35"/>
      <c r="T15" s="36"/>
      <c r="U15" s="36"/>
      <c r="V15" s="36"/>
      <c r="W15" s="36"/>
      <c r="X15" s="36"/>
      <c r="Y15" s="36"/>
      <c r="Z15" s="36"/>
    </row>
    <row r="16" spans="1:1024" x14ac:dyDescent="0.2">
      <c r="A16" s="20" t="s">
        <v>25</v>
      </c>
      <c r="B16" s="48"/>
      <c r="C16" s="30">
        <v>5</v>
      </c>
      <c r="D16" s="29" t="s">
        <v>88</v>
      </c>
      <c r="E16" s="6" t="s">
        <v>73</v>
      </c>
      <c r="F16" s="6"/>
      <c r="G16" s="6"/>
      <c r="H16" s="6"/>
      <c r="I16" s="32"/>
      <c r="J16" s="35"/>
      <c r="K16" s="35"/>
      <c r="L16" s="35"/>
      <c r="M16" s="35"/>
      <c r="N16" s="35"/>
      <c r="O16" s="35"/>
      <c r="P16" s="35"/>
      <c r="Q16" s="35"/>
      <c r="R16" s="35"/>
      <c r="S16" s="35"/>
      <c r="T16" s="36"/>
      <c r="U16" s="36"/>
      <c r="V16" s="36"/>
      <c r="W16" s="36"/>
      <c r="X16" s="36"/>
      <c r="Y16" s="36"/>
      <c r="Z16" s="36"/>
    </row>
    <row r="17" spans="1:19" x14ac:dyDescent="0.2">
      <c r="A17" s="20">
        <v>4</v>
      </c>
      <c r="B17" s="48"/>
      <c r="C17" s="30"/>
      <c r="D17" s="29"/>
      <c r="E17" s="6" t="s">
        <v>73</v>
      </c>
      <c r="F17" s="6"/>
      <c r="G17" s="6"/>
      <c r="H17" s="6"/>
      <c r="I17" s="32"/>
      <c r="J17" s="21"/>
      <c r="K17" s="21"/>
      <c r="L17" s="21"/>
      <c r="M17" s="21"/>
      <c r="N17" s="21"/>
      <c r="O17" s="21"/>
      <c r="P17" s="21"/>
      <c r="Q17" s="21"/>
      <c r="R17" s="21"/>
      <c r="S17" s="21"/>
    </row>
    <row r="18" spans="1:19" x14ac:dyDescent="0.2">
      <c r="A18" s="20">
        <v>5</v>
      </c>
      <c r="B18" s="48"/>
      <c r="C18" s="30"/>
      <c r="D18" s="29"/>
      <c r="E18" s="6" t="s">
        <v>73</v>
      </c>
      <c r="F18" s="6"/>
      <c r="G18" s="6"/>
      <c r="H18" s="6"/>
      <c r="I18" s="32"/>
      <c r="J18" s="21"/>
      <c r="K18" s="21"/>
      <c r="L18" s="21"/>
      <c r="M18" s="21"/>
      <c r="N18" s="21"/>
      <c r="O18" s="21"/>
      <c r="P18" s="21"/>
      <c r="Q18" s="21"/>
      <c r="R18" s="21"/>
      <c r="S18" s="21"/>
    </row>
    <row r="19" spans="1:19" x14ac:dyDescent="0.2">
      <c r="A19" s="20">
        <v>6</v>
      </c>
      <c r="B19" s="48"/>
      <c r="C19" s="30"/>
      <c r="D19" s="29"/>
      <c r="E19" s="6" t="s">
        <v>73</v>
      </c>
      <c r="F19" s="6"/>
      <c r="G19" s="6"/>
      <c r="H19" s="6"/>
      <c r="I19" s="32"/>
      <c r="J19" s="21"/>
      <c r="K19" s="21"/>
      <c r="L19" s="21"/>
      <c r="M19" s="21"/>
      <c r="N19" s="21"/>
      <c r="O19" s="21"/>
      <c r="P19" s="21"/>
      <c r="Q19" s="21"/>
      <c r="R19" s="21"/>
      <c r="S19" s="21"/>
    </row>
    <row r="20" spans="1:19" x14ac:dyDescent="0.2">
      <c r="A20" s="20">
        <v>7</v>
      </c>
      <c r="B20" s="48"/>
      <c r="C20" s="30"/>
      <c r="D20" s="29"/>
      <c r="E20" s="6" t="s">
        <v>73</v>
      </c>
      <c r="F20" s="6"/>
      <c r="G20" s="6"/>
      <c r="H20" s="6"/>
      <c r="I20" s="32"/>
      <c r="J20" s="21"/>
      <c r="K20" s="21"/>
      <c r="L20" s="21"/>
      <c r="M20" s="21"/>
      <c r="N20" s="21"/>
      <c r="O20" s="21"/>
      <c r="P20" s="21"/>
      <c r="Q20" s="21"/>
      <c r="R20" s="21"/>
      <c r="S20" s="21"/>
    </row>
    <row r="21" spans="1:19" x14ac:dyDescent="0.2">
      <c r="A21" s="20">
        <v>8</v>
      </c>
      <c r="B21" s="48"/>
      <c r="C21" s="30"/>
      <c r="D21" s="29"/>
      <c r="E21" s="6" t="s">
        <v>73</v>
      </c>
      <c r="F21" s="6"/>
      <c r="G21" s="6"/>
      <c r="H21" s="6"/>
      <c r="I21" s="32"/>
      <c r="J21" s="21"/>
      <c r="K21" s="21"/>
      <c r="L21" s="21"/>
      <c r="M21" s="21"/>
      <c r="N21" s="21"/>
      <c r="O21" s="21"/>
      <c r="P21" s="21"/>
      <c r="Q21" s="21"/>
      <c r="R21" s="21"/>
      <c r="S21" s="21"/>
    </row>
    <row r="22" spans="1:19" x14ac:dyDescent="0.2">
      <c r="A22" s="20">
        <v>9</v>
      </c>
      <c r="B22" s="48"/>
      <c r="C22" s="30"/>
      <c r="D22" s="29"/>
      <c r="E22" s="6" t="s">
        <v>73</v>
      </c>
      <c r="F22" s="6"/>
      <c r="G22" s="6"/>
      <c r="H22" s="6"/>
      <c r="I22" s="32"/>
      <c r="J22" s="21"/>
      <c r="K22" s="21"/>
      <c r="L22" s="21"/>
      <c r="M22" s="21"/>
      <c r="N22" s="21"/>
      <c r="O22" s="21"/>
      <c r="P22" s="21"/>
      <c r="Q22" s="21"/>
      <c r="R22" s="21"/>
      <c r="S22" s="21"/>
    </row>
    <row r="23" spans="1:19" x14ac:dyDescent="0.2">
      <c r="A23" s="20">
        <v>10</v>
      </c>
      <c r="B23" s="48"/>
      <c r="C23" s="30"/>
      <c r="D23" s="29"/>
      <c r="E23" s="6" t="s">
        <v>73</v>
      </c>
      <c r="F23" s="6"/>
      <c r="G23" s="6"/>
      <c r="H23" s="6"/>
      <c r="I23" s="32"/>
      <c r="J23" s="21"/>
      <c r="K23" s="21"/>
      <c r="L23" s="21"/>
      <c r="M23" s="21"/>
      <c r="N23" s="21"/>
      <c r="O23" s="21"/>
      <c r="P23" s="21"/>
      <c r="Q23" s="21"/>
      <c r="R23" s="21"/>
      <c r="S23" s="21"/>
    </row>
    <row r="24" spans="1:19" x14ac:dyDescent="0.2">
      <c r="A24" s="20">
        <v>11</v>
      </c>
      <c r="B24" s="48"/>
      <c r="C24" s="30"/>
      <c r="D24" s="29"/>
      <c r="E24" s="6" t="s">
        <v>73</v>
      </c>
      <c r="F24" s="6"/>
      <c r="G24" s="6"/>
      <c r="H24" s="6"/>
      <c r="I24" s="32"/>
      <c r="J24" s="21"/>
      <c r="K24" s="21"/>
      <c r="L24" s="21"/>
      <c r="M24" s="21"/>
      <c r="N24" s="21"/>
      <c r="O24" s="21"/>
      <c r="P24" s="21"/>
      <c r="Q24" s="21"/>
      <c r="R24" s="21"/>
      <c r="S24" s="21"/>
    </row>
    <row r="25" spans="1:19" x14ac:dyDescent="0.2">
      <c r="A25" s="20">
        <v>12</v>
      </c>
      <c r="B25" s="48"/>
      <c r="C25" s="30"/>
      <c r="D25" s="29"/>
      <c r="E25" s="6" t="s">
        <v>73</v>
      </c>
      <c r="F25" s="6"/>
      <c r="G25" s="6"/>
      <c r="H25" s="6"/>
      <c r="I25" s="32"/>
      <c r="J25" s="21"/>
      <c r="K25" s="21"/>
      <c r="L25" s="21"/>
      <c r="M25" s="21"/>
      <c r="N25" s="21"/>
      <c r="O25" s="21"/>
      <c r="P25" s="21"/>
      <c r="Q25" s="21"/>
      <c r="R25" s="21"/>
      <c r="S25" s="21"/>
    </row>
    <row r="26" spans="1:19" x14ac:dyDescent="0.2">
      <c r="A26" s="20">
        <v>13</v>
      </c>
      <c r="B26" s="48"/>
      <c r="C26" s="30"/>
      <c r="D26" s="29"/>
      <c r="E26" s="6" t="s">
        <v>73</v>
      </c>
      <c r="F26" s="6"/>
      <c r="G26" s="6"/>
      <c r="H26" s="6"/>
      <c r="I26" s="32"/>
      <c r="J26" s="21"/>
      <c r="K26" s="21"/>
      <c r="L26" s="21"/>
      <c r="M26" s="21"/>
      <c r="N26" s="21"/>
      <c r="O26" s="21"/>
      <c r="P26" s="21"/>
      <c r="Q26" s="21"/>
      <c r="R26" s="21"/>
      <c r="S26" s="21"/>
    </row>
    <row r="27" spans="1:19" x14ac:dyDescent="0.2">
      <c r="A27" s="20">
        <v>14</v>
      </c>
      <c r="B27" s="48"/>
      <c r="C27" s="30"/>
      <c r="D27" s="29"/>
      <c r="E27" s="6" t="s">
        <v>73</v>
      </c>
      <c r="F27" s="6"/>
      <c r="G27" s="6"/>
      <c r="H27" s="6"/>
      <c r="I27" s="32"/>
      <c r="J27" s="21"/>
      <c r="K27" s="21"/>
      <c r="L27" s="21"/>
      <c r="M27" s="21"/>
      <c r="N27" s="21"/>
      <c r="O27" s="21"/>
      <c r="P27" s="21"/>
      <c r="Q27" s="21"/>
      <c r="R27" s="21"/>
      <c r="S27" s="21"/>
    </row>
    <row r="28" spans="1:19" x14ac:dyDescent="0.2">
      <c r="A28" s="20">
        <v>15</v>
      </c>
      <c r="B28" s="48"/>
      <c r="C28" s="30"/>
      <c r="D28" s="29"/>
      <c r="E28" s="6" t="s">
        <v>73</v>
      </c>
      <c r="F28" s="6"/>
      <c r="G28" s="6"/>
      <c r="H28" s="6"/>
      <c r="I28" s="32"/>
      <c r="J28" s="21"/>
      <c r="K28" s="21"/>
      <c r="L28" s="21"/>
      <c r="M28" s="21"/>
      <c r="N28" s="21"/>
      <c r="O28" s="21"/>
      <c r="P28" s="21"/>
      <c r="Q28" s="21"/>
      <c r="R28" s="21"/>
      <c r="S28" s="21"/>
    </row>
    <row r="29" spans="1:19" x14ac:dyDescent="0.2">
      <c r="A29" s="20">
        <v>16</v>
      </c>
      <c r="B29" s="48"/>
      <c r="C29" s="30"/>
      <c r="D29" s="29"/>
      <c r="E29" s="6" t="s">
        <v>73</v>
      </c>
      <c r="F29" s="6"/>
      <c r="G29" s="6"/>
      <c r="H29" s="6"/>
      <c r="I29" s="32"/>
      <c r="J29" s="21"/>
      <c r="K29" s="21"/>
      <c r="L29" s="21"/>
      <c r="M29" s="21"/>
      <c r="N29" s="21"/>
      <c r="O29" s="21"/>
      <c r="P29" s="21"/>
      <c r="Q29" s="21"/>
      <c r="R29" s="21"/>
      <c r="S29" s="21"/>
    </row>
    <row r="30" spans="1:19" x14ac:dyDescent="0.2">
      <c r="A30" s="20">
        <v>17</v>
      </c>
      <c r="B30" s="48"/>
      <c r="C30" s="30"/>
      <c r="D30" s="29"/>
      <c r="E30" s="6" t="s">
        <v>73</v>
      </c>
      <c r="F30" s="6"/>
      <c r="G30" s="6"/>
      <c r="H30" s="6"/>
      <c r="I30" s="32"/>
      <c r="J30" s="21"/>
      <c r="K30" s="21"/>
      <c r="L30" s="21"/>
      <c r="M30" s="21"/>
      <c r="N30" s="21"/>
      <c r="O30" s="21"/>
      <c r="P30" s="21"/>
      <c r="Q30" s="21"/>
      <c r="R30" s="21"/>
      <c r="S30" s="21"/>
    </row>
    <row r="31" spans="1:19" x14ac:dyDescent="0.2">
      <c r="A31" s="20">
        <v>18</v>
      </c>
      <c r="B31" s="48"/>
      <c r="C31" s="30"/>
      <c r="D31" s="29"/>
      <c r="E31" s="6" t="s">
        <v>73</v>
      </c>
      <c r="F31" s="6"/>
      <c r="G31" s="6"/>
      <c r="H31" s="6"/>
      <c r="I31" s="32"/>
      <c r="J31" s="21"/>
      <c r="K31" s="21"/>
      <c r="L31" s="21"/>
      <c r="M31" s="21"/>
      <c r="N31" s="21"/>
      <c r="O31" s="21"/>
      <c r="P31" s="21"/>
      <c r="Q31" s="21"/>
      <c r="R31" s="21"/>
      <c r="S31" s="21"/>
    </row>
    <row r="32" spans="1:19" x14ac:dyDescent="0.2">
      <c r="A32" s="20">
        <v>19</v>
      </c>
      <c r="B32" s="48"/>
      <c r="C32" s="30"/>
      <c r="D32" s="29"/>
      <c r="E32" s="6" t="s">
        <v>73</v>
      </c>
      <c r="F32" s="6"/>
      <c r="G32" s="6"/>
      <c r="H32" s="6"/>
      <c r="I32" s="32"/>
      <c r="J32" s="21"/>
      <c r="K32" s="21"/>
      <c r="L32" s="21"/>
      <c r="M32" s="21"/>
      <c r="N32" s="21"/>
      <c r="O32" s="21"/>
      <c r="P32" s="21"/>
      <c r="Q32" s="21"/>
      <c r="R32" s="21"/>
      <c r="S32" s="21"/>
    </row>
    <row r="33" spans="1:19" x14ac:dyDescent="0.2">
      <c r="A33" s="20">
        <v>20</v>
      </c>
      <c r="B33" s="48"/>
      <c r="C33" s="30"/>
      <c r="D33" s="29"/>
      <c r="E33" s="6" t="s">
        <v>73</v>
      </c>
      <c r="F33" s="6"/>
      <c r="G33" s="6"/>
      <c r="H33" s="6"/>
      <c r="I33" s="32"/>
      <c r="J33" s="21"/>
      <c r="K33" s="21"/>
      <c r="L33" s="21"/>
      <c r="M33" s="21"/>
      <c r="N33" s="21"/>
      <c r="O33" s="21"/>
      <c r="P33" s="21"/>
      <c r="Q33" s="21"/>
      <c r="R33" s="21"/>
      <c r="S33" s="21"/>
    </row>
    <row r="34" spans="1:19" x14ac:dyDescent="0.2">
      <c r="A34" s="20">
        <v>21</v>
      </c>
      <c r="B34" s="48"/>
      <c r="C34" s="30"/>
      <c r="D34" s="29"/>
      <c r="E34" s="6" t="s">
        <v>73</v>
      </c>
      <c r="F34" s="6"/>
      <c r="G34" s="6"/>
      <c r="H34" s="6"/>
      <c r="I34" s="32"/>
      <c r="J34" s="21"/>
      <c r="K34" s="21"/>
      <c r="L34" s="21"/>
      <c r="M34" s="21"/>
      <c r="N34" s="21"/>
      <c r="O34" s="21"/>
      <c r="P34" s="21"/>
      <c r="Q34" s="21"/>
      <c r="R34" s="21"/>
      <c r="S34" s="21"/>
    </row>
    <row r="35" spans="1:19" x14ac:dyDescent="0.2">
      <c r="A35" s="20">
        <v>22</v>
      </c>
      <c r="B35" s="48"/>
      <c r="C35" s="30"/>
      <c r="D35" s="29"/>
      <c r="E35" s="6" t="s">
        <v>73</v>
      </c>
      <c r="F35" s="6"/>
      <c r="G35" s="6"/>
      <c r="H35" s="6"/>
      <c r="I35" s="32"/>
      <c r="J35" s="21"/>
      <c r="K35" s="21"/>
      <c r="L35" s="21"/>
      <c r="M35" s="21"/>
      <c r="N35" s="21"/>
      <c r="O35" s="21"/>
      <c r="P35" s="21"/>
      <c r="Q35" s="21"/>
      <c r="R35" s="21"/>
      <c r="S35" s="21"/>
    </row>
    <row r="36" spans="1:19" x14ac:dyDescent="0.2">
      <c r="A36" s="20">
        <v>23</v>
      </c>
      <c r="B36" s="48"/>
      <c r="C36" s="30"/>
      <c r="D36" s="29"/>
      <c r="E36" s="6" t="s">
        <v>73</v>
      </c>
      <c r="F36" s="6"/>
      <c r="G36" s="6"/>
      <c r="H36" s="6"/>
      <c r="I36" s="32"/>
      <c r="J36" s="21"/>
      <c r="K36" s="21"/>
      <c r="L36" s="21"/>
      <c r="M36" s="21"/>
      <c r="N36" s="21"/>
      <c r="O36" s="21"/>
      <c r="P36" s="21"/>
      <c r="Q36" s="21"/>
      <c r="R36" s="21"/>
      <c r="S36" s="21"/>
    </row>
    <row r="37" spans="1:19" x14ac:dyDescent="0.2">
      <c r="A37" s="20">
        <v>24</v>
      </c>
      <c r="B37" s="48"/>
      <c r="C37" s="30"/>
      <c r="D37" s="29"/>
      <c r="E37" s="6" t="s">
        <v>73</v>
      </c>
      <c r="F37" s="6"/>
      <c r="G37" s="6"/>
      <c r="H37" s="6"/>
      <c r="I37" s="32"/>
      <c r="J37" s="21"/>
      <c r="K37" s="21"/>
      <c r="L37" s="21"/>
      <c r="M37" s="21"/>
      <c r="N37" s="21"/>
      <c r="O37" s="21"/>
      <c r="P37" s="21"/>
      <c r="Q37" s="21"/>
      <c r="R37" s="21"/>
      <c r="S37" s="21"/>
    </row>
    <row r="38" spans="1:19" x14ac:dyDescent="0.2">
      <c r="A38" s="20">
        <v>25</v>
      </c>
      <c r="B38" s="48"/>
      <c r="C38" s="30"/>
      <c r="D38" s="29"/>
      <c r="E38" s="6" t="s">
        <v>73</v>
      </c>
      <c r="F38" s="6"/>
      <c r="G38" s="6"/>
      <c r="H38" s="6"/>
      <c r="I38" s="32"/>
      <c r="J38" s="21"/>
      <c r="K38" s="21"/>
      <c r="L38" s="21"/>
      <c r="M38" s="21"/>
      <c r="N38" s="21"/>
      <c r="O38" s="21"/>
      <c r="P38" s="21"/>
      <c r="Q38" s="21"/>
      <c r="R38" s="21"/>
      <c r="S38" s="21"/>
    </row>
    <row r="39" spans="1:19" x14ac:dyDescent="0.2">
      <c r="A39" s="20">
        <v>26</v>
      </c>
      <c r="B39" s="48"/>
      <c r="C39" s="30"/>
      <c r="D39" s="29"/>
      <c r="E39" s="6" t="s">
        <v>73</v>
      </c>
      <c r="F39" s="6"/>
      <c r="G39" s="6"/>
      <c r="H39" s="6"/>
      <c r="I39" s="32"/>
      <c r="J39" s="21"/>
      <c r="K39" s="21"/>
      <c r="L39" s="21"/>
      <c r="M39" s="21"/>
      <c r="N39" s="21"/>
      <c r="O39" s="21"/>
      <c r="P39" s="21"/>
      <c r="Q39" s="21"/>
      <c r="R39" s="21"/>
      <c r="S39" s="21"/>
    </row>
    <row r="40" spans="1:19" x14ac:dyDescent="0.2">
      <c r="A40" s="20">
        <v>27</v>
      </c>
      <c r="B40" s="48"/>
      <c r="C40" s="30"/>
      <c r="D40" s="29"/>
      <c r="E40" s="6" t="s">
        <v>73</v>
      </c>
      <c r="F40" s="6"/>
      <c r="G40" s="6"/>
      <c r="H40" s="6"/>
      <c r="I40" s="32"/>
      <c r="J40" s="21"/>
      <c r="K40" s="21"/>
      <c r="L40" s="21"/>
      <c r="M40" s="21"/>
      <c r="N40" s="21"/>
      <c r="O40" s="21"/>
      <c r="P40" s="21"/>
      <c r="Q40" s="21"/>
      <c r="R40" s="21"/>
      <c r="S40" s="21"/>
    </row>
    <row r="41" spans="1:19" x14ac:dyDescent="0.2">
      <c r="A41" s="20">
        <v>28</v>
      </c>
      <c r="B41" s="48"/>
      <c r="C41" s="30"/>
      <c r="D41" s="29"/>
      <c r="E41" s="6" t="s">
        <v>73</v>
      </c>
      <c r="F41" s="6"/>
      <c r="G41" s="6"/>
      <c r="H41" s="6"/>
      <c r="I41" s="32"/>
      <c r="J41" s="21"/>
      <c r="K41" s="21"/>
      <c r="L41" s="21"/>
      <c r="M41" s="21"/>
      <c r="N41" s="21"/>
      <c r="O41" s="21"/>
      <c r="P41" s="21"/>
      <c r="Q41" s="21"/>
      <c r="R41" s="21"/>
      <c r="S41" s="21"/>
    </row>
    <row r="42" spans="1:19" x14ac:dyDescent="0.2">
      <c r="A42" s="20">
        <v>29</v>
      </c>
      <c r="B42" s="48"/>
      <c r="C42" s="30"/>
      <c r="D42" s="29"/>
      <c r="E42" s="6" t="s">
        <v>73</v>
      </c>
      <c r="F42" s="6"/>
      <c r="G42" s="6"/>
      <c r="H42" s="6"/>
      <c r="I42" s="32"/>
      <c r="J42" s="21"/>
      <c r="K42" s="21"/>
      <c r="L42" s="21"/>
      <c r="M42" s="21"/>
      <c r="N42" s="21"/>
      <c r="O42" s="21"/>
      <c r="P42" s="21"/>
      <c r="Q42" s="21"/>
      <c r="R42" s="21"/>
      <c r="S42" s="21"/>
    </row>
    <row r="43" spans="1:19" x14ac:dyDescent="0.2">
      <c r="A43" s="20">
        <v>30</v>
      </c>
      <c r="B43" s="48"/>
      <c r="C43" s="30"/>
      <c r="D43" s="29"/>
      <c r="E43" s="6" t="s">
        <v>73</v>
      </c>
      <c r="F43" s="6"/>
      <c r="G43" s="6"/>
      <c r="H43" s="6"/>
      <c r="I43" s="32"/>
      <c r="J43" s="21"/>
      <c r="K43" s="21"/>
      <c r="L43" s="21"/>
      <c r="M43" s="21"/>
      <c r="N43" s="21"/>
      <c r="O43" s="21"/>
      <c r="P43" s="21"/>
      <c r="Q43" s="21"/>
      <c r="R43" s="21"/>
      <c r="S43" s="21"/>
    </row>
    <row r="44" spans="1:19" x14ac:dyDescent="0.2">
      <c r="A44" s="20">
        <v>31</v>
      </c>
      <c r="B44" s="48"/>
      <c r="C44" s="30"/>
      <c r="D44" s="29"/>
      <c r="E44" s="6" t="s">
        <v>73</v>
      </c>
      <c r="F44" s="6"/>
      <c r="G44" s="6"/>
      <c r="H44" s="6"/>
      <c r="I44" s="32"/>
      <c r="J44" s="21"/>
      <c r="K44" s="21"/>
      <c r="L44" s="21"/>
      <c r="M44" s="21"/>
      <c r="N44" s="21"/>
      <c r="O44" s="21"/>
      <c r="P44" s="21"/>
      <c r="Q44" s="21"/>
      <c r="R44" s="21"/>
      <c r="S44" s="21"/>
    </row>
    <row r="45" spans="1:19" x14ac:dyDescent="0.2">
      <c r="A45" s="20">
        <v>32</v>
      </c>
      <c r="B45" s="48"/>
      <c r="C45" s="30"/>
      <c r="D45" s="29"/>
      <c r="E45" s="6" t="s">
        <v>73</v>
      </c>
      <c r="F45" s="6"/>
      <c r="G45" s="6"/>
      <c r="H45" s="6"/>
      <c r="I45" s="32"/>
      <c r="J45" s="21"/>
      <c r="K45" s="21"/>
      <c r="L45" s="21"/>
      <c r="M45" s="21"/>
      <c r="N45" s="21"/>
      <c r="O45" s="21"/>
      <c r="P45" s="21"/>
      <c r="Q45" s="21"/>
      <c r="R45" s="21"/>
      <c r="S45" s="21"/>
    </row>
    <row r="46" spans="1:19" x14ac:dyDescent="0.2">
      <c r="A46" s="20">
        <v>33</v>
      </c>
      <c r="B46" s="48"/>
      <c r="C46" s="30"/>
      <c r="D46" s="29"/>
      <c r="E46" s="6" t="s">
        <v>73</v>
      </c>
      <c r="F46" s="6"/>
      <c r="G46" s="6"/>
      <c r="H46" s="6"/>
      <c r="I46" s="32"/>
      <c r="J46" s="21"/>
      <c r="K46" s="21"/>
      <c r="L46" s="21"/>
      <c r="M46" s="21"/>
      <c r="N46" s="21"/>
      <c r="O46" s="21"/>
      <c r="P46" s="21"/>
      <c r="Q46" s="21"/>
      <c r="R46" s="21"/>
      <c r="S46" s="21"/>
    </row>
    <row r="47" spans="1:19" x14ac:dyDescent="0.2">
      <c r="A47" s="20">
        <v>34</v>
      </c>
      <c r="B47" s="48"/>
      <c r="C47" s="30"/>
      <c r="D47" s="29"/>
      <c r="E47" s="6" t="s">
        <v>73</v>
      </c>
      <c r="F47" s="6"/>
      <c r="G47" s="6"/>
      <c r="H47" s="6"/>
      <c r="I47" s="32"/>
      <c r="J47" s="21"/>
      <c r="K47" s="21"/>
      <c r="L47" s="21"/>
      <c r="M47" s="21"/>
      <c r="N47" s="21"/>
      <c r="O47" s="21"/>
      <c r="P47" s="21"/>
      <c r="Q47" s="21"/>
      <c r="R47" s="21"/>
      <c r="S47" s="21"/>
    </row>
    <row r="48" spans="1:19" x14ac:dyDescent="0.2">
      <c r="A48" s="20">
        <v>35</v>
      </c>
      <c r="B48" s="48"/>
      <c r="C48" s="30"/>
      <c r="D48" s="29"/>
      <c r="E48" s="6" t="s">
        <v>73</v>
      </c>
      <c r="F48" s="6"/>
      <c r="G48" s="6"/>
      <c r="H48" s="6"/>
      <c r="I48" s="32"/>
      <c r="J48" s="21"/>
      <c r="K48" s="21"/>
      <c r="L48" s="21"/>
      <c r="M48" s="21"/>
      <c r="N48" s="21"/>
      <c r="O48" s="21"/>
      <c r="P48" s="21"/>
      <c r="Q48" s="21"/>
      <c r="R48" s="21"/>
      <c r="S48" s="21"/>
    </row>
    <row r="49" spans="1:19" x14ac:dyDescent="0.2">
      <c r="A49" s="20">
        <v>36</v>
      </c>
      <c r="B49" s="48"/>
      <c r="C49" s="30"/>
      <c r="D49" s="29"/>
      <c r="E49" s="6" t="s">
        <v>73</v>
      </c>
      <c r="F49" s="6"/>
      <c r="G49" s="6"/>
      <c r="H49" s="6"/>
      <c r="I49" s="32"/>
      <c r="J49" s="21"/>
      <c r="K49" s="21"/>
      <c r="L49" s="21"/>
      <c r="M49" s="21"/>
      <c r="N49" s="21"/>
      <c r="O49" s="21"/>
      <c r="P49" s="21"/>
      <c r="Q49" s="21"/>
      <c r="R49" s="21"/>
      <c r="S49" s="21"/>
    </row>
    <row r="50" spans="1:19" x14ac:dyDescent="0.2">
      <c r="A50" s="20">
        <v>37</v>
      </c>
      <c r="B50" s="48"/>
      <c r="C50" s="30"/>
      <c r="D50" s="29"/>
      <c r="E50" s="6" t="s">
        <v>73</v>
      </c>
      <c r="F50" s="6"/>
      <c r="G50" s="6"/>
      <c r="H50" s="6"/>
      <c r="I50" s="32"/>
      <c r="J50" s="21"/>
      <c r="K50" s="21"/>
      <c r="L50" s="21"/>
      <c r="M50" s="21"/>
      <c r="N50" s="21"/>
      <c r="O50" s="21"/>
      <c r="P50" s="21"/>
      <c r="Q50" s="21"/>
      <c r="R50" s="21"/>
      <c r="S50" s="21"/>
    </row>
    <row r="51" spans="1:19" x14ac:dyDescent="0.2">
      <c r="A51" s="20">
        <v>38</v>
      </c>
      <c r="B51" s="48"/>
      <c r="C51" s="30"/>
      <c r="D51" s="29"/>
      <c r="E51" s="6" t="s">
        <v>73</v>
      </c>
      <c r="F51" s="6"/>
      <c r="G51" s="6"/>
      <c r="H51" s="6"/>
      <c r="I51" s="32"/>
      <c r="J51" s="21"/>
      <c r="K51" s="21"/>
      <c r="L51" s="21"/>
      <c r="M51" s="21"/>
      <c r="N51" s="21"/>
      <c r="O51" s="21"/>
      <c r="P51" s="21"/>
      <c r="Q51" s="21"/>
      <c r="R51" s="21"/>
      <c r="S51" s="21"/>
    </row>
    <row r="52" spans="1:19" x14ac:dyDescent="0.2">
      <c r="A52" s="20">
        <v>39</v>
      </c>
      <c r="B52" s="48"/>
      <c r="C52" s="30"/>
      <c r="D52" s="29"/>
      <c r="E52" s="6" t="s">
        <v>73</v>
      </c>
      <c r="F52" s="6"/>
      <c r="G52" s="6"/>
      <c r="H52" s="6"/>
      <c r="I52" s="32"/>
      <c r="J52" s="21"/>
      <c r="K52" s="21"/>
      <c r="L52" s="21"/>
      <c r="M52" s="21"/>
      <c r="N52" s="21"/>
      <c r="O52" s="21"/>
      <c r="P52" s="21"/>
      <c r="Q52" s="21"/>
      <c r="R52" s="21"/>
      <c r="S52" s="21"/>
    </row>
    <row r="53" spans="1:19" x14ac:dyDescent="0.2">
      <c r="A53" s="20">
        <v>40</v>
      </c>
      <c r="B53" s="48"/>
      <c r="C53" s="30"/>
      <c r="D53" s="29"/>
      <c r="E53" s="6" t="s">
        <v>73</v>
      </c>
      <c r="F53" s="6"/>
      <c r="G53" s="6"/>
      <c r="H53" s="6"/>
      <c r="I53" s="32"/>
      <c r="J53" s="21"/>
      <c r="K53" s="21"/>
      <c r="L53" s="21"/>
      <c r="M53" s="21"/>
      <c r="N53" s="21"/>
      <c r="O53" s="21"/>
      <c r="P53" s="21"/>
      <c r="Q53" s="21"/>
      <c r="R53" s="21"/>
      <c r="S53" s="21"/>
    </row>
    <row r="54" spans="1:19" x14ac:dyDescent="0.2">
      <c r="A54" s="20">
        <v>41</v>
      </c>
      <c r="B54" s="48"/>
      <c r="C54" s="30"/>
      <c r="D54" s="29"/>
      <c r="E54" s="6" t="s">
        <v>73</v>
      </c>
      <c r="F54" s="6"/>
      <c r="G54" s="6"/>
      <c r="H54" s="6"/>
      <c r="I54" s="32"/>
      <c r="J54" s="21"/>
      <c r="K54" s="21"/>
      <c r="L54" s="21"/>
      <c r="M54" s="21"/>
      <c r="N54" s="21"/>
      <c r="O54" s="21"/>
      <c r="P54" s="21"/>
      <c r="Q54" s="21"/>
      <c r="R54" s="21"/>
      <c r="S54" s="21"/>
    </row>
    <row r="55" spans="1:19" x14ac:dyDescent="0.2">
      <c r="A55" s="20">
        <v>42</v>
      </c>
      <c r="B55" s="48"/>
      <c r="C55" s="30"/>
      <c r="D55" s="29"/>
      <c r="E55" s="6" t="s">
        <v>73</v>
      </c>
      <c r="F55" s="6"/>
      <c r="G55" s="6"/>
      <c r="H55" s="6"/>
      <c r="I55" s="32"/>
      <c r="J55" s="21"/>
      <c r="K55" s="21"/>
      <c r="L55" s="21"/>
      <c r="M55" s="21"/>
      <c r="N55" s="21"/>
      <c r="O55" s="21"/>
      <c r="P55" s="21"/>
      <c r="Q55" s="21"/>
      <c r="R55" s="21"/>
      <c r="S55" s="21"/>
    </row>
    <row r="56" spans="1:19" x14ac:dyDescent="0.2">
      <c r="A56" s="20">
        <v>43</v>
      </c>
      <c r="B56" s="48"/>
      <c r="C56" s="30"/>
      <c r="D56" s="29"/>
      <c r="E56" s="6" t="s">
        <v>73</v>
      </c>
      <c r="F56" s="6"/>
      <c r="G56" s="6"/>
      <c r="H56" s="6"/>
      <c r="I56" s="33"/>
    </row>
    <row r="57" spans="1:19" x14ac:dyDescent="0.2">
      <c r="A57" s="20">
        <v>44</v>
      </c>
      <c r="B57" s="48"/>
      <c r="C57" s="31"/>
      <c r="D57" s="29"/>
      <c r="E57" s="6" t="s">
        <v>73</v>
      </c>
      <c r="F57" s="6"/>
      <c r="G57" s="6"/>
      <c r="H57" s="6"/>
      <c r="I57" s="33"/>
    </row>
    <row r="58" spans="1:19" x14ac:dyDescent="0.2">
      <c r="A58" s="20">
        <v>45</v>
      </c>
      <c r="B58" s="48"/>
      <c r="C58" s="31"/>
      <c r="D58" s="29"/>
      <c r="E58" s="6" t="s">
        <v>73</v>
      </c>
      <c r="F58" s="6"/>
      <c r="G58" s="6"/>
      <c r="H58" s="6"/>
      <c r="I58" s="33"/>
    </row>
    <row r="59" spans="1:19" x14ac:dyDescent="0.2">
      <c r="A59" s="20">
        <v>46</v>
      </c>
      <c r="B59" s="48"/>
      <c r="C59" s="31"/>
      <c r="D59" s="29"/>
      <c r="E59" s="6" t="s">
        <v>73</v>
      </c>
      <c r="F59" s="6"/>
      <c r="G59" s="6"/>
      <c r="H59" s="6"/>
      <c r="I59" s="33"/>
    </row>
    <row r="60" spans="1:19" x14ac:dyDescent="0.2">
      <c r="A60" s="20">
        <v>47</v>
      </c>
      <c r="B60" s="49"/>
      <c r="C60" s="31"/>
      <c r="D60" s="29"/>
      <c r="E60" s="6" t="s">
        <v>73</v>
      </c>
      <c r="F60" s="6"/>
      <c r="G60" s="6"/>
      <c r="H60" s="6"/>
      <c r="I60" s="33"/>
    </row>
    <row r="61" spans="1:19" x14ac:dyDescent="0.2">
      <c r="A61" s="20">
        <v>48</v>
      </c>
      <c r="B61" s="49"/>
      <c r="C61" s="31"/>
      <c r="D61" s="29"/>
      <c r="E61" s="6" t="s">
        <v>73</v>
      </c>
      <c r="F61" s="6"/>
      <c r="G61" s="6"/>
      <c r="H61" s="6"/>
      <c r="I61" s="33"/>
    </row>
    <row r="62" spans="1:19" x14ac:dyDescent="0.2">
      <c r="A62" s="20">
        <v>49</v>
      </c>
      <c r="B62" s="49"/>
      <c r="C62" s="31"/>
      <c r="D62" s="29"/>
      <c r="E62" s="6" t="s">
        <v>73</v>
      </c>
      <c r="F62" s="6"/>
      <c r="G62" s="6"/>
      <c r="H62" s="6"/>
      <c r="I62" s="33"/>
    </row>
    <row r="63" spans="1:19" x14ac:dyDescent="0.2">
      <c r="A63" s="20">
        <v>50</v>
      </c>
      <c r="B63" s="49"/>
      <c r="C63" s="31"/>
      <c r="D63" s="29"/>
      <c r="E63" s="6" t="s">
        <v>73</v>
      </c>
      <c r="F63" s="6"/>
      <c r="G63" s="6"/>
      <c r="H63" s="6"/>
      <c r="I63" s="33"/>
    </row>
    <row r="64" spans="1:19" x14ac:dyDescent="0.2">
      <c r="A64" s="20">
        <v>51</v>
      </c>
      <c r="B64" s="49"/>
      <c r="C64" s="31"/>
      <c r="D64" s="29"/>
      <c r="E64" s="6" t="s">
        <v>73</v>
      </c>
      <c r="F64" s="6"/>
      <c r="G64" s="6"/>
      <c r="H64" s="6"/>
      <c r="I64" s="33"/>
    </row>
    <row r="65" spans="1:9" x14ac:dyDescent="0.2">
      <c r="A65" s="20">
        <v>52</v>
      </c>
      <c r="B65" s="49"/>
      <c r="C65" s="31"/>
      <c r="D65" s="29"/>
      <c r="E65" s="6" t="s">
        <v>73</v>
      </c>
      <c r="F65" s="6"/>
      <c r="G65" s="6"/>
      <c r="H65" s="6"/>
      <c r="I65" s="33"/>
    </row>
    <row r="66" spans="1:9" x14ac:dyDescent="0.2">
      <c r="A66" s="20">
        <v>53</v>
      </c>
      <c r="B66" s="49"/>
      <c r="C66" s="31"/>
      <c r="D66" s="29"/>
      <c r="E66" s="6" t="s">
        <v>73</v>
      </c>
      <c r="F66" s="6"/>
      <c r="G66" s="6"/>
      <c r="H66" s="6"/>
      <c r="I66" s="33"/>
    </row>
    <row r="67" spans="1:9" x14ac:dyDescent="0.2">
      <c r="A67" s="20">
        <v>54</v>
      </c>
      <c r="B67" s="49"/>
      <c r="C67" s="31"/>
      <c r="D67" s="29"/>
      <c r="E67" s="6" t="s">
        <v>73</v>
      </c>
      <c r="F67" s="6"/>
      <c r="G67" s="6"/>
      <c r="H67" s="6"/>
      <c r="I67" s="33"/>
    </row>
    <row r="68" spans="1:9" x14ac:dyDescent="0.2">
      <c r="A68" s="20">
        <v>55</v>
      </c>
      <c r="B68" s="49"/>
      <c r="C68" s="31"/>
      <c r="D68" s="29"/>
      <c r="E68" s="6" t="s">
        <v>73</v>
      </c>
      <c r="F68" s="6"/>
      <c r="G68" s="6"/>
      <c r="H68" s="6"/>
      <c r="I68" s="33"/>
    </row>
    <row r="69" spans="1:9" x14ac:dyDescent="0.2">
      <c r="A69" s="20">
        <v>56</v>
      </c>
      <c r="B69" s="49"/>
      <c r="C69" s="31"/>
      <c r="D69" s="29"/>
      <c r="E69" s="6" t="s">
        <v>73</v>
      </c>
      <c r="F69" s="6"/>
      <c r="G69" s="6"/>
      <c r="H69" s="6"/>
      <c r="I69" s="33"/>
    </row>
    <row r="70" spans="1:9" x14ac:dyDescent="0.2">
      <c r="A70" s="22" t="s">
        <v>26</v>
      </c>
      <c r="B70" s="22"/>
      <c r="C70" s="22"/>
      <c r="D70" s="23"/>
      <c r="E70" s="22"/>
      <c r="F70" s="22"/>
      <c r="G70" s="22"/>
    </row>
    <row r="71" spans="1:9" x14ac:dyDescent="0.2">
      <c r="D71" s="7"/>
    </row>
  </sheetData>
  <sheetProtection algorithmName="SHA-512" hashValue="+dik5+2AUGGiR7s5dd8ftbb7b5AEBw8n+NLOipPllXv3wxwvEiSFoFCMjJOkRSH3ugOKM8voaJ35PLNf567XVQ==" saltValue="Jz8gf65LV8w8DyU03w92Zw==" spinCount="100000" sheet="1" objects="1" scenarios="1" selectLockedCells="1"/>
  <mergeCells count="9">
    <mergeCell ref="D12:G12"/>
    <mergeCell ref="B12:C12"/>
    <mergeCell ref="D9:G9"/>
    <mergeCell ref="B1:C1"/>
    <mergeCell ref="B2:C2"/>
    <mergeCell ref="B7:C7"/>
    <mergeCell ref="D10:K10"/>
    <mergeCell ref="B11:C11"/>
    <mergeCell ref="D11:G11"/>
  </mergeCells>
  <dataValidations count="1">
    <dataValidation type="decimal" allowBlank="1" showInputMessage="1" showErrorMessage="1" errorTitle="Μόνο βαθμοί 5.0 έως 10.0" error="Μόνο βαθμοί 5.0 έως 10.0. Μαθήματα που δεν έχετε περάσει ΔΕΝ καταγράφονται εδώ." sqref="B14:C69" xr:uid="{F8959D87-43AA-4226-893C-77CA85430C02}">
      <formula1>5</formula1>
      <formula2>10</formula2>
    </dataValidation>
  </dataValidations>
  <pageMargins left="0.75" right="0.75" top="1" bottom="1" header="0.51180555555555496" footer="0.51180555555555496"/>
  <pageSetup paperSize="9" firstPageNumber="0" orientation="portrait" horizontalDpi="300" verticalDpi="300" r:id="rId1"/>
  <ignoredErrors>
    <ignoredError sqref="L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7</xdr:col>
                    <xdr:colOff>28575</xdr:colOff>
                    <xdr:row>2</xdr:row>
                    <xdr:rowOff>28575</xdr:rowOff>
                  </from>
                  <to>
                    <xdr:col>7</xdr:col>
                    <xdr:colOff>438150</xdr:colOff>
                    <xdr:row>2</xdr:row>
                    <xdr:rowOff>238125</xdr:rowOff>
                  </to>
                </anchor>
              </controlPr>
            </control>
          </mc:Choice>
        </mc:AlternateContent>
        <mc:AlternateContent xmlns:mc="http://schemas.openxmlformats.org/markup-compatibility/2006">
          <mc:Choice Requires="x14">
            <control shapeId="1028" r:id="rId5" name="Check Box 4">
              <controlPr locked="0" defaultSize="0" autoFill="0" autoLine="0" autoPict="0">
                <anchor moveWithCells="1">
                  <from>
                    <xdr:col>7</xdr:col>
                    <xdr:colOff>19050</xdr:colOff>
                    <xdr:row>0</xdr:row>
                    <xdr:rowOff>133350</xdr:rowOff>
                  </from>
                  <to>
                    <xdr:col>7</xdr:col>
                    <xdr:colOff>733425</xdr:colOff>
                    <xdr:row>2</xdr:row>
                    <xdr:rowOff>9525</xdr:rowOff>
                  </to>
                </anchor>
              </controlPr>
            </control>
          </mc:Choice>
        </mc:AlternateContent>
        <mc:AlternateContent xmlns:mc="http://schemas.openxmlformats.org/markup-compatibility/2006">
          <mc:Choice Requires="x14">
            <control shapeId="1029" r:id="rId6" name="Check Box 5">
              <controlPr locked="0" defaultSize="0" autoFill="0" autoLine="0" autoPict="0">
                <anchor moveWithCells="1">
                  <from>
                    <xdr:col>7</xdr:col>
                    <xdr:colOff>28575</xdr:colOff>
                    <xdr:row>2</xdr:row>
                    <xdr:rowOff>247650</xdr:rowOff>
                  </from>
                  <to>
                    <xdr:col>7</xdr:col>
                    <xdr:colOff>428625</xdr:colOff>
                    <xdr:row>4</xdr:row>
                    <xdr:rowOff>19050</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from>
                    <xdr:col>7</xdr:col>
                    <xdr:colOff>28575</xdr:colOff>
                    <xdr:row>4</xdr:row>
                    <xdr:rowOff>28575</xdr:rowOff>
                  </from>
                  <to>
                    <xdr:col>7</xdr:col>
                    <xdr:colOff>438150</xdr:colOff>
                    <xdr:row>5</xdr:row>
                    <xdr:rowOff>19050</xdr:rowOff>
                  </to>
                </anchor>
              </controlPr>
            </control>
          </mc:Choice>
        </mc:AlternateContent>
        <mc:AlternateContent xmlns:mc="http://schemas.openxmlformats.org/markup-compatibility/2006">
          <mc:Choice Requires="x14">
            <control shapeId="1031" r:id="rId8" name="Check Box 7">
              <controlPr locked="0" defaultSize="0" autoFill="0" autoLine="0" autoPict="0">
                <anchor moveWithCells="1">
                  <from>
                    <xdr:col>7</xdr:col>
                    <xdr:colOff>28575</xdr:colOff>
                    <xdr:row>5</xdr:row>
                    <xdr:rowOff>19050</xdr:rowOff>
                  </from>
                  <to>
                    <xdr:col>7</xdr:col>
                    <xdr:colOff>419100</xdr:colOff>
                    <xdr:row>6</xdr:row>
                    <xdr:rowOff>9525</xdr:rowOff>
                  </to>
                </anchor>
              </controlPr>
            </control>
          </mc:Choice>
        </mc:AlternateContent>
        <mc:AlternateContent xmlns:mc="http://schemas.openxmlformats.org/markup-compatibility/2006">
          <mc:Choice Requires="x14">
            <control shapeId="1032" r:id="rId9" name="Check Box 8">
              <controlPr locked="0" defaultSize="0" autoFill="0" autoLine="0" autoPict="0">
                <anchor moveWithCells="1">
                  <from>
                    <xdr:col>7</xdr:col>
                    <xdr:colOff>19050</xdr:colOff>
                    <xdr:row>6</xdr:row>
                    <xdr:rowOff>9525</xdr:rowOff>
                  </from>
                  <to>
                    <xdr:col>7</xdr:col>
                    <xdr:colOff>390525</xdr:colOff>
                    <xdr:row>7</xdr:row>
                    <xdr:rowOff>0</xdr:rowOff>
                  </to>
                </anchor>
              </controlPr>
            </control>
          </mc:Choice>
        </mc:AlternateContent>
        <mc:AlternateContent xmlns:mc="http://schemas.openxmlformats.org/markup-compatibility/2006">
          <mc:Choice Requires="x14">
            <control shapeId="1033" r:id="rId10" name="Check Box 9">
              <controlPr locked="0" defaultSize="0" autoFill="0" autoLine="0" autoPict="0">
                <anchor moveWithCells="1">
                  <from>
                    <xdr:col>7</xdr:col>
                    <xdr:colOff>19050</xdr:colOff>
                    <xdr:row>7</xdr:row>
                    <xdr:rowOff>9525</xdr:rowOff>
                  </from>
                  <to>
                    <xdr:col>7</xdr:col>
                    <xdr:colOff>409575</xdr:colOff>
                    <xdr:row>8</xdr:row>
                    <xdr:rowOff>0</xdr:rowOff>
                  </to>
                </anchor>
              </controlPr>
            </control>
          </mc:Choice>
        </mc:AlternateContent>
        <mc:AlternateContent xmlns:mc="http://schemas.openxmlformats.org/markup-compatibility/2006">
          <mc:Choice Requires="x14">
            <control shapeId="1034" r:id="rId11" name="Check Box 10">
              <controlPr locked="0" defaultSize="0" autoFill="0" autoLine="0" autoPict="0">
                <anchor moveWithCells="1">
                  <from>
                    <xdr:col>7</xdr:col>
                    <xdr:colOff>28575</xdr:colOff>
                    <xdr:row>8</xdr:row>
                    <xdr:rowOff>38100</xdr:rowOff>
                  </from>
                  <to>
                    <xdr:col>7</xdr:col>
                    <xdr:colOff>333375</xdr:colOff>
                    <xdr:row>8</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operator="equal" allowBlank="1" showErrorMessage="1" xr:uid="{CF65B935-6900-40A1-8031-38EB7162D490}">
          <x14:formula1>
            <xm:f>'Προγράμματα Σπουδών - Εξάμηνα'!$B$2:$B$17</xm:f>
          </x14:formula1>
          <xm:sqref>B2:C2</xm:sqref>
        </x14:dataValidation>
        <x14:dataValidation type="list" allowBlank="1" showInputMessage="1" showErrorMessage="1" errorTitle="Επιλογή Εξαμήνου" error="Παρακαλώ επιλέξτε εξάμηνο από το drop-down menu." xr:uid="{6629162A-A9CA-4B1A-B32C-80BAC39EA78C}">
          <x14:formula1>
            <xm:f>'Προγράμματα Σπουδών - Εξάμηνα'!$B$22:$B$33</xm:f>
          </x14:formula1>
          <xm:sqref>D14:D69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3"/>
  <sheetViews>
    <sheetView zoomScaleNormal="100" workbookViewId="0">
      <selection activeCell="C31" sqref="C31"/>
    </sheetView>
  </sheetViews>
  <sheetFormatPr defaultColWidth="11.7109375" defaultRowHeight="12.75" x14ac:dyDescent="0.2"/>
  <cols>
    <col min="1" max="1" width="4.5703125" customWidth="1"/>
    <col min="2" max="2" width="39.5703125" customWidth="1"/>
    <col min="3" max="3" width="25.28515625" customWidth="1"/>
    <col min="4" max="4" width="22.85546875" customWidth="1"/>
    <col min="5" max="5" width="19.85546875" customWidth="1"/>
  </cols>
  <sheetData>
    <row r="1" spans="1:5" x14ac:dyDescent="0.2">
      <c r="A1" t="s">
        <v>27</v>
      </c>
      <c r="B1" s="24" t="s">
        <v>28</v>
      </c>
      <c r="C1" s="24" t="s">
        <v>29</v>
      </c>
      <c r="D1" s="24" t="s">
        <v>30</v>
      </c>
      <c r="E1" s="24" t="s">
        <v>31</v>
      </c>
    </row>
    <row r="2" spans="1:5" x14ac:dyDescent="0.2">
      <c r="A2" s="25" t="s">
        <v>47</v>
      </c>
      <c r="B2" s="24" t="s">
        <v>32</v>
      </c>
      <c r="C2" s="24">
        <v>38</v>
      </c>
      <c r="D2" s="24">
        <v>0</v>
      </c>
      <c r="E2" s="24">
        <f t="shared" ref="E2:E17" si="0">D2+C2</f>
        <v>38</v>
      </c>
    </row>
    <row r="3" spans="1:5" x14ac:dyDescent="0.2">
      <c r="A3" s="25">
        <v>2</v>
      </c>
      <c r="B3" s="24" t="s">
        <v>8</v>
      </c>
      <c r="C3" s="24">
        <v>42</v>
      </c>
      <c r="D3" s="24">
        <v>2</v>
      </c>
      <c r="E3" s="24">
        <f t="shared" si="0"/>
        <v>44</v>
      </c>
    </row>
    <row r="4" spans="1:5" x14ac:dyDescent="0.2">
      <c r="A4" s="25">
        <v>3</v>
      </c>
      <c r="B4" s="24" t="s">
        <v>33</v>
      </c>
      <c r="C4" s="24">
        <v>46</v>
      </c>
      <c r="D4" s="24">
        <v>4</v>
      </c>
      <c r="E4" s="24">
        <f t="shared" si="0"/>
        <v>50</v>
      </c>
    </row>
    <row r="5" spans="1:5" x14ac:dyDescent="0.2">
      <c r="A5" s="25">
        <v>4</v>
      </c>
      <c r="B5" s="24" t="s">
        <v>34</v>
      </c>
      <c r="C5" s="24">
        <v>48</v>
      </c>
      <c r="D5" s="24">
        <v>8</v>
      </c>
      <c r="E5" s="24">
        <f t="shared" si="0"/>
        <v>56</v>
      </c>
    </row>
    <row r="6" spans="1:5" x14ac:dyDescent="0.2">
      <c r="A6" s="25">
        <v>5</v>
      </c>
      <c r="B6" s="24" t="s">
        <v>35</v>
      </c>
      <c r="C6" s="24">
        <v>38</v>
      </c>
      <c r="D6" s="24">
        <v>0</v>
      </c>
      <c r="E6" s="24">
        <f t="shared" si="0"/>
        <v>38</v>
      </c>
    </row>
    <row r="7" spans="1:5" x14ac:dyDescent="0.2">
      <c r="A7" s="25">
        <v>6</v>
      </c>
      <c r="B7" s="24" t="s">
        <v>36</v>
      </c>
      <c r="C7" s="24">
        <v>42</v>
      </c>
      <c r="D7" s="24">
        <v>2</v>
      </c>
      <c r="E7" s="24">
        <f t="shared" si="0"/>
        <v>44</v>
      </c>
    </row>
    <row r="8" spans="1:5" x14ac:dyDescent="0.2">
      <c r="A8" s="25">
        <v>7</v>
      </c>
      <c r="B8" s="24" t="s">
        <v>37</v>
      </c>
      <c r="C8" s="24">
        <v>42</v>
      </c>
      <c r="D8" s="24">
        <v>8</v>
      </c>
      <c r="E8" s="24">
        <f t="shared" si="0"/>
        <v>50</v>
      </c>
    </row>
    <row r="9" spans="1:5" x14ac:dyDescent="0.2">
      <c r="A9" s="25">
        <v>8</v>
      </c>
      <c r="B9" s="24" t="s">
        <v>38</v>
      </c>
      <c r="C9" s="24">
        <v>43</v>
      </c>
      <c r="D9" s="24">
        <v>13</v>
      </c>
      <c r="E9" s="24">
        <f t="shared" si="0"/>
        <v>56</v>
      </c>
    </row>
    <row r="10" spans="1:5" x14ac:dyDescent="0.2">
      <c r="A10" s="25">
        <v>9</v>
      </c>
      <c r="B10" s="24" t="s">
        <v>39</v>
      </c>
      <c r="C10" s="24">
        <v>38</v>
      </c>
      <c r="D10" s="24">
        <v>0</v>
      </c>
      <c r="E10" s="24">
        <f t="shared" si="0"/>
        <v>38</v>
      </c>
    </row>
    <row r="11" spans="1:5" x14ac:dyDescent="0.2">
      <c r="A11" s="25">
        <v>10</v>
      </c>
      <c r="B11" s="24" t="s">
        <v>40</v>
      </c>
      <c r="C11" s="24">
        <v>41</v>
      </c>
      <c r="D11" s="24">
        <v>3</v>
      </c>
      <c r="E11" s="24">
        <f t="shared" si="0"/>
        <v>44</v>
      </c>
    </row>
    <row r="12" spans="1:5" x14ac:dyDescent="0.2">
      <c r="A12" s="25">
        <v>11</v>
      </c>
      <c r="B12" s="24" t="s">
        <v>41</v>
      </c>
      <c r="C12" s="24">
        <v>44</v>
      </c>
      <c r="D12" s="24">
        <v>6</v>
      </c>
      <c r="E12" s="24">
        <f t="shared" si="0"/>
        <v>50</v>
      </c>
    </row>
    <row r="13" spans="1:5" x14ac:dyDescent="0.2">
      <c r="A13" s="25">
        <v>12</v>
      </c>
      <c r="B13" s="24" t="s">
        <v>42</v>
      </c>
      <c r="C13" s="24">
        <v>47</v>
      </c>
      <c r="D13" s="24">
        <v>9</v>
      </c>
      <c r="E13" s="24">
        <f t="shared" si="0"/>
        <v>56</v>
      </c>
    </row>
    <row r="14" spans="1:5" x14ac:dyDescent="0.2">
      <c r="A14" s="25">
        <v>13</v>
      </c>
      <c r="B14" s="24" t="s">
        <v>43</v>
      </c>
      <c r="C14" s="24">
        <v>38</v>
      </c>
      <c r="D14" s="24">
        <v>0</v>
      </c>
      <c r="E14" s="24">
        <f t="shared" si="0"/>
        <v>38</v>
      </c>
    </row>
    <row r="15" spans="1:5" x14ac:dyDescent="0.2">
      <c r="A15" s="25">
        <v>14</v>
      </c>
      <c r="B15" s="24" t="s">
        <v>44</v>
      </c>
      <c r="C15" s="24">
        <v>41</v>
      </c>
      <c r="D15" s="24">
        <v>3</v>
      </c>
      <c r="E15" s="24">
        <f t="shared" si="0"/>
        <v>44</v>
      </c>
    </row>
    <row r="16" spans="1:5" x14ac:dyDescent="0.2">
      <c r="A16" s="25">
        <v>15</v>
      </c>
      <c r="B16" s="24" t="s">
        <v>45</v>
      </c>
      <c r="C16" s="24">
        <v>44</v>
      </c>
      <c r="D16" s="24">
        <v>6</v>
      </c>
      <c r="E16" s="24">
        <f t="shared" si="0"/>
        <v>50</v>
      </c>
    </row>
    <row r="17" spans="1:5" x14ac:dyDescent="0.2">
      <c r="A17" s="25">
        <v>16</v>
      </c>
      <c r="B17" s="24" t="s">
        <v>46</v>
      </c>
      <c r="C17" s="24">
        <v>47</v>
      </c>
      <c r="D17" s="24">
        <v>9</v>
      </c>
      <c r="E17" s="24">
        <f t="shared" si="0"/>
        <v>56</v>
      </c>
    </row>
    <row r="21" spans="1:5" x14ac:dyDescent="0.2">
      <c r="B21" s="44" t="s">
        <v>76</v>
      </c>
    </row>
    <row r="22" spans="1:5" x14ac:dyDescent="0.2">
      <c r="B22" s="44" t="s">
        <v>82</v>
      </c>
    </row>
    <row r="23" spans="1:5" x14ac:dyDescent="0.2">
      <c r="B23" s="44" t="s">
        <v>83</v>
      </c>
    </row>
    <row r="24" spans="1:5" x14ac:dyDescent="0.2">
      <c r="B24" s="44" t="s">
        <v>84</v>
      </c>
    </row>
    <row r="25" spans="1:5" x14ac:dyDescent="0.2">
      <c r="B25" s="44" t="s">
        <v>85</v>
      </c>
    </row>
    <row r="26" spans="1:5" x14ac:dyDescent="0.2">
      <c r="B26" s="44" t="s">
        <v>86</v>
      </c>
    </row>
    <row r="27" spans="1:5" x14ac:dyDescent="0.2">
      <c r="B27" s="44" t="s">
        <v>87</v>
      </c>
    </row>
    <row r="28" spans="1:5" x14ac:dyDescent="0.2">
      <c r="B28" s="44" t="s">
        <v>77</v>
      </c>
    </row>
    <row r="29" spans="1:5" x14ac:dyDescent="0.2">
      <c r="B29" s="44" t="s">
        <v>78</v>
      </c>
    </row>
    <row r="30" spans="1:5" x14ac:dyDescent="0.2">
      <c r="B30" s="44" t="s">
        <v>79</v>
      </c>
    </row>
    <row r="31" spans="1:5" x14ac:dyDescent="0.2">
      <c r="B31" s="44" t="s">
        <v>80</v>
      </c>
    </row>
    <row r="32" spans="1:5" x14ac:dyDescent="0.2">
      <c r="B32" s="44" t="s">
        <v>88</v>
      </c>
    </row>
    <row r="33" spans="2:2" x14ac:dyDescent="0.2">
      <c r="B33" s="44"/>
    </row>
  </sheetData>
  <sheetProtection algorithmName="SHA-512" hashValue="sCSa/FoIC6N0cs2/rE/YCh4zjRWe3nFwBrSHqEtccJGDDDCSykI1G6ygH/MVbbAoV6c1HicEwdi1Shmt+HAXVw==" saltValue="4jClAaveRImDidlO5CzOpA==" spinCount="100000" sheet="1" objects="1" scenarios="1"/>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Roman,Κανονικά"&amp;12&amp;A</oddHeader>
    <oddFooter>&amp;C&amp;"Times New Roman,Κανονικά"&amp;12Σελίδα &amp;P</oddFooter>
  </headerFooter>
  <tableParts count="1">
    <tablePart r:id="rId1"/>
  </tableParts>
</worksheet>
</file>

<file path=docProps/app.xml><?xml version="1.0" encoding="utf-8"?>
<Properties xmlns="http://schemas.openxmlformats.org/officeDocument/2006/extended-properties" xmlns:vt="http://schemas.openxmlformats.org/officeDocument/2006/docPropsVTypes">
  <Template/>
  <TotalTime>80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vt:lpstr>
      <vt:lpstr>algorithm</vt:lpstr>
      <vt:lpstr>Προγράμματα Σπουδών - Εξάμηνα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opencourses</dc:creator>
  <dc:description/>
  <cp:lastModifiedBy>user</cp:lastModifiedBy>
  <cp:revision>25</cp:revision>
  <dcterms:created xsi:type="dcterms:W3CDTF">2016-04-13T13:51:46Z</dcterms:created>
  <dcterms:modified xsi:type="dcterms:W3CDTF">2022-04-06T11:13:38Z</dcterms:modified>
  <dc:language>el-GR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