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5DA373F-FAAD-4176-8F61-4EF4991DFFBE}" xr6:coauthVersionLast="47" xr6:coauthVersionMax="47" xr10:uidLastSave="{00000000-0000-0000-0000-000000000000}"/>
  <bookViews>
    <workbookView xWindow="1080" yWindow="1080" windowWidth="14295" windowHeight="14235" xr2:uid="{DBF86F0F-1B42-4AEB-9FEA-D5FCF9E8A328}"/>
  </bookViews>
  <sheets>
    <sheet name="ΛΥΣΗ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C13" i="1"/>
  <c r="C7" i="1"/>
  <c r="C11" i="1"/>
  <c r="D12" i="1"/>
  <c r="E12" i="1" s="1"/>
  <c r="F12" i="1" s="1"/>
  <c r="G12" i="1" s="1"/>
  <c r="D9" i="1"/>
  <c r="D6" i="1"/>
  <c r="E6" i="1" s="1"/>
  <c r="F6" i="1" s="1"/>
  <c r="G6" i="1" s="1"/>
  <c r="D5" i="1"/>
  <c r="D7" i="1" s="1"/>
  <c r="D13" i="1" l="1"/>
  <c r="D15" i="1" s="1"/>
  <c r="C23" i="1" s="1"/>
  <c r="E23" i="1" s="1"/>
  <c r="G23" i="1" s="1"/>
  <c r="C15" i="1"/>
  <c r="C22" i="1" s="1"/>
  <c r="E22" i="1" s="1"/>
  <c r="G22" i="1" s="1"/>
  <c r="D11" i="1"/>
  <c r="E5" i="1"/>
  <c r="E9" i="1"/>
  <c r="F9" i="1" l="1"/>
  <c r="E7" i="1"/>
  <c r="E11" i="1"/>
  <c r="E13" i="1" s="1"/>
  <c r="F5" i="1"/>
  <c r="E15" i="1" l="1"/>
  <c r="C24" i="1" s="1"/>
  <c r="E24" i="1" s="1"/>
  <c r="G24" i="1" s="1"/>
  <c r="G9" i="1"/>
  <c r="F7" i="1"/>
  <c r="G5" i="1"/>
  <c r="F11" i="1"/>
  <c r="F13" i="1" s="1"/>
  <c r="F15" i="1" l="1"/>
  <c r="C25" i="1" s="1"/>
  <c r="E25" i="1" s="1"/>
  <c r="G25" i="1" s="1"/>
  <c r="G11" i="1"/>
  <c r="G13" i="1" s="1"/>
  <c r="G7" i="1"/>
  <c r="G15" i="1" l="1"/>
  <c r="C26" i="1" s="1"/>
  <c r="E26" i="1" s="1"/>
  <c r="G26" i="1" s="1"/>
</calcChain>
</file>

<file path=xl/sharedStrings.xml><?xml version="1.0" encoding="utf-8"?>
<sst xmlns="http://schemas.openxmlformats.org/spreadsheetml/2006/main" count="28" uniqueCount="27">
  <si>
    <t>ΠΡΟΫΠΟΛΟΓΙΣΜΟΣ ΔΑΠΑΝΩΝ ΚΕΦΑΛΑΙΟΥ</t>
  </si>
  <si>
    <t>ΕΤΗ</t>
  </si>
  <si>
    <t>Εισπράξεις από
πωλήσεις</t>
  </si>
  <si>
    <t>Σύνολο
εισπράξεων</t>
  </si>
  <si>
    <t>ΕΚΡΟΕΣ
(Αναμενόμενες
πληρωμές)</t>
  </si>
  <si>
    <t>Μισθοί</t>
  </si>
  <si>
    <t>Πάγιο στοιχείο</t>
  </si>
  <si>
    <t>Κόστος
πωλήσεων</t>
  </si>
  <si>
    <t>Συναφή έξοδα</t>
  </si>
  <si>
    <t>Σύνολο
πληρωμών</t>
  </si>
  <si>
    <t>ΚΑΘΑΡΕΣ 
ΤΑΜΕΙΑΚΕΣ ΡΟΕΣ €</t>
  </si>
  <si>
    <t>ΣΥΝΤΕΛΕΣΤΕΣ 
ΒΕΒΑΙΟΤΗΤΑΣ</t>
  </si>
  <si>
    <t>€</t>
  </si>
  <si>
    <t>ΠΑΡΟΥΣΑ ΑΞΙΑ €</t>
  </si>
  <si>
    <t>ΥΠΟΛΟΓΙΣΜΟΣ ΚΑΘΑΡΗΣ ΠΑΡΟΥΣΑΣ ΑΞΙΑΣ</t>
  </si>
  <si>
    <t>ΚΑΘΑΡΕΣ
ΤΑΜEΙΑΚΕΣ
ΡΟΕΣ</t>
  </si>
  <si>
    <t>ΚΑΘΑΡΗ ΠΑΡΟΥΣΑ ΑΞΙΑ</t>
  </si>
  <si>
    <t>%</t>
  </si>
  <si>
    <t>Εισπράξεις από
Άλλες πηγές</t>
  </si>
  <si>
    <t>ΠΡΟΕΞΟΦΛ. 
ΕΠΙΤΟΚΙΟ 10%</t>
  </si>
  <si>
    <t>Οι ταμιακές εισροές προέρχονται από τις πωλήσεις και ανέρχονται στα 197 εκατ.  Ευρώ στο 1ο έτος και στην συνέχεια προσαύξηση 14% στο προηγούμενο έτος</t>
  </si>
  <si>
    <t>Επίσης προβλέπονται και έσοδα από ενοικίαση εξοπλισμού 8 εκατ Ευρώ στο 1ο έτος και στην συνέχεια προσαύξηση 13% στο προηγούμενο έτος.</t>
  </si>
  <si>
    <t>Μια επιχείρηση εξετάζει ένα επενδυτικό πρόγραμμα με αρχικό κόστος €132,000,000 το  οποίο έχει διάρκεια ζωής 5 έτη</t>
  </si>
  <si>
    <t xml:space="preserve">Οι μισθοί ανέρχονται στα 3,5 εκατ. για το 1ο έτος. Από το 2ο  προσαύξηση 12% στο προηγούμενο έτος </t>
  </si>
  <si>
    <t>Στο τέλος του 2ου έτους η επιχείρηση θα πληρώσει 4εκατ. για την αγορά ενός πάγιου περιουσιακού στοιχείου, στο τέλος του 3ου έτους η επιχείρηση θα πληρώσει 3,5 εκατ. για την αγορά ενός παγίου περιουσιακού στοιχείου και στο τέλος του 4ου έτους 3,5 εκατ. Για προγραμματισμένη συντήρηση</t>
  </si>
  <si>
    <t>Το κόστος των πωλήσεων υπολογίζεται στο 32% των ετήσιων πωλήσεων</t>
  </si>
  <si>
    <t xml:space="preserve">Άλλα συναφή έξοδα (πληρωμές) υπολογίζονται στα 2,7 εκατ. για το 1ο έτος. Από το 2ο  προσαύξηση 24% στο προηγούμενο έτος.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</si>
</sst>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,##0.00_ ;[Red]\-#,##0.00\ "/>
    <numFmt numFmtId="166" formatCode="#,##0.000_ ;[Red]\-#,##0.000\ "/>
  </numFmts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5" fontId="1" fillId="4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C3B0F-877D-4F8C-A47F-9743A3B6CB39}">
  <dimension ref="A2:N28"/>
  <sheetViews>
    <sheetView tabSelected="1" workbookViewId="0">
      <selection activeCell="G29" sqref="G29"/>
    </sheetView>
  </sheetViews>
  <sheetFormatPr defaultColWidth="8.85546875" defaultRowHeight="15" x14ac:dyDescent="0.25"/>
  <cols>
    <col min="1" max="1" width="8.85546875" style="20"/>
    <col min="2" max="2" width="20.7109375" style="2" customWidth="1"/>
    <col min="3" max="5" width="17.7109375" style="1" customWidth="1"/>
    <col min="6" max="6" width="17.85546875" style="1" customWidth="1"/>
    <col min="7" max="7" width="17.7109375" style="1" customWidth="1"/>
    <col min="8" max="8" width="8.85546875" style="1"/>
    <col min="9" max="9" width="8.85546875" style="17"/>
    <col min="10" max="16384" width="8.85546875" style="1"/>
  </cols>
  <sheetData>
    <row r="2" spans="1:9" x14ac:dyDescent="0.25">
      <c r="A2" s="20" t="s">
        <v>17</v>
      </c>
      <c r="B2" s="4" t="s">
        <v>0</v>
      </c>
      <c r="C2" s="5"/>
      <c r="D2" s="5"/>
      <c r="E2" s="5"/>
      <c r="F2" s="5"/>
      <c r="G2" s="5"/>
    </row>
    <row r="4" spans="1:9" s="2" customFormat="1" x14ac:dyDescent="0.25">
      <c r="A4" s="21"/>
      <c r="B4" s="6" t="s">
        <v>1</v>
      </c>
      <c r="C4" s="6">
        <v>1</v>
      </c>
      <c r="D4" s="6">
        <v>2</v>
      </c>
      <c r="E4" s="6">
        <v>3</v>
      </c>
      <c r="F4" s="6">
        <v>4</v>
      </c>
      <c r="G4" s="6">
        <v>5</v>
      </c>
      <c r="I4" s="18"/>
    </row>
    <row r="5" spans="1:9" ht="30" x14ac:dyDescent="0.25">
      <c r="A5" s="20">
        <v>1.1399999999999999</v>
      </c>
      <c r="B5" s="15" t="s">
        <v>2</v>
      </c>
      <c r="C5" s="9">
        <v>197000000</v>
      </c>
      <c r="D5" s="9">
        <f t="shared" ref="D5:G6" si="0">$A5*C5</f>
        <v>224579999.99999997</v>
      </c>
      <c r="E5" s="9">
        <f t="shared" si="0"/>
        <v>256021199.99999994</v>
      </c>
      <c r="F5" s="9">
        <f t="shared" si="0"/>
        <v>291864167.99999988</v>
      </c>
      <c r="G5" s="9">
        <f t="shared" si="0"/>
        <v>332725151.51999986</v>
      </c>
      <c r="I5" s="17" t="s">
        <v>20</v>
      </c>
    </row>
    <row r="6" spans="1:9" ht="30" x14ac:dyDescent="0.25">
      <c r="A6" s="20">
        <v>1.1299999999999999</v>
      </c>
      <c r="B6" s="15" t="s">
        <v>18</v>
      </c>
      <c r="C6" s="9">
        <v>8000000</v>
      </c>
      <c r="D6" s="9">
        <f t="shared" si="0"/>
        <v>9040000</v>
      </c>
      <c r="E6" s="9">
        <f t="shared" si="0"/>
        <v>10215199.999999998</v>
      </c>
      <c r="F6" s="9">
        <f t="shared" si="0"/>
        <v>11543175.999999996</v>
      </c>
      <c r="G6" s="9">
        <f t="shared" si="0"/>
        <v>13043788.879999995</v>
      </c>
      <c r="I6" s="17" t="s">
        <v>21</v>
      </c>
    </row>
    <row r="7" spans="1:9" ht="30" x14ac:dyDescent="0.25">
      <c r="B7" s="7" t="s">
        <v>3</v>
      </c>
      <c r="C7" s="16">
        <f>SUM(C5:C6)</f>
        <v>205000000</v>
      </c>
      <c r="D7" s="16">
        <f t="shared" ref="D7:G7" si="1">SUM(D5:D6)</f>
        <v>233619999.99999997</v>
      </c>
      <c r="E7" s="16">
        <f t="shared" si="1"/>
        <v>266236399.99999994</v>
      </c>
      <c r="F7" s="16">
        <f t="shared" si="1"/>
        <v>303407343.99999988</v>
      </c>
      <c r="G7" s="16">
        <f t="shared" si="1"/>
        <v>345768940.39999986</v>
      </c>
    </row>
    <row r="8" spans="1:9" ht="45" x14ac:dyDescent="0.25">
      <c r="B8" s="15" t="s">
        <v>4</v>
      </c>
      <c r="C8" s="9"/>
      <c r="D8" s="9"/>
      <c r="E8" s="9"/>
      <c r="F8" s="9"/>
      <c r="G8" s="9"/>
    </row>
    <row r="9" spans="1:9" x14ac:dyDescent="0.25">
      <c r="A9" s="20">
        <v>1.1200000000000001</v>
      </c>
      <c r="B9" s="12" t="s">
        <v>5</v>
      </c>
      <c r="C9" s="9">
        <v>-3500000</v>
      </c>
      <c r="D9" s="9">
        <f>$A9*C9</f>
        <v>-3920000.0000000005</v>
      </c>
      <c r="E9" s="9">
        <f>$A9*D9</f>
        <v>-4390400.0000000009</v>
      </c>
      <c r="F9" s="9">
        <f>$A9*E9</f>
        <v>-4917248.0000000019</v>
      </c>
      <c r="G9" s="9">
        <f>$A9*F9</f>
        <v>-5507317.7600000026</v>
      </c>
      <c r="I9" s="17" t="s">
        <v>23</v>
      </c>
    </row>
    <row r="10" spans="1:9" x14ac:dyDescent="0.25">
      <c r="B10" s="15" t="s">
        <v>6</v>
      </c>
      <c r="C10" s="9"/>
      <c r="D10" s="9">
        <v>-4000000</v>
      </c>
      <c r="E10" s="9">
        <v>-3500000</v>
      </c>
      <c r="F10" s="9">
        <v>-3500000</v>
      </c>
      <c r="G10" s="9"/>
      <c r="I10" s="17" t="s">
        <v>24</v>
      </c>
    </row>
    <row r="11" spans="1:9" ht="30" x14ac:dyDescent="0.25">
      <c r="A11" s="20">
        <v>0.32</v>
      </c>
      <c r="B11" s="15" t="s">
        <v>7</v>
      </c>
      <c r="C11" s="9">
        <f>$A11*C5*-1</f>
        <v>-63040000</v>
      </c>
      <c r="D11" s="9">
        <f t="shared" ref="D11:G11" si="2">$A11*D5*-1</f>
        <v>-71865599.999999985</v>
      </c>
      <c r="E11" s="9">
        <f t="shared" si="2"/>
        <v>-81926783.999999985</v>
      </c>
      <c r="F11" s="9">
        <f t="shared" si="2"/>
        <v>-93396533.759999961</v>
      </c>
      <c r="G11" s="9">
        <f t="shared" si="2"/>
        <v>-106472048.48639996</v>
      </c>
      <c r="I11" s="17" t="s">
        <v>25</v>
      </c>
    </row>
    <row r="12" spans="1:9" x14ac:dyDescent="0.25">
      <c r="A12" s="20">
        <v>1.24</v>
      </c>
      <c r="B12" s="15" t="s">
        <v>8</v>
      </c>
      <c r="C12" s="9">
        <v>-2700000</v>
      </c>
      <c r="D12" s="9">
        <f>$A12*C12</f>
        <v>-3348000</v>
      </c>
      <c r="E12" s="9">
        <f>$A12*D12</f>
        <v>-4151520</v>
      </c>
      <c r="F12" s="9">
        <f>$A12*E12</f>
        <v>-5147884.8</v>
      </c>
      <c r="G12" s="9">
        <f>$A12*F12</f>
        <v>-6383377.1519999998</v>
      </c>
      <c r="I12" s="17" t="s">
        <v>26</v>
      </c>
    </row>
    <row r="13" spans="1:9" ht="30" x14ac:dyDescent="0.25">
      <c r="B13" s="7" t="s">
        <v>9</v>
      </c>
      <c r="C13" s="16">
        <f>SUM(C9:C12)</f>
        <v>-69240000</v>
      </c>
      <c r="D13" s="16">
        <f t="shared" ref="D13:F13" si="3">SUM(D9:D12)</f>
        <v>-83133599.999999985</v>
      </c>
      <c r="E13" s="16">
        <f t="shared" si="3"/>
        <v>-93968703.999999985</v>
      </c>
      <c r="F13" s="16">
        <f t="shared" si="3"/>
        <v>-106961666.55999996</v>
      </c>
      <c r="G13" s="16">
        <f>SUM(G9:G12)</f>
        <v>-118362743.39839996</v>
      </c>
    </row>
    <row r="14" spans="1:9" x14ac:dyDescent="0.25">
      <c r="C14" s="9"/>
      <c r="D14" s="9"/>
      <c r="E14" s="9"/>
      <c r="F14" s="9"/>
      <c r="G14" s="9"/>
    </row>
    <row r="15" spans="1:9" s="2" customFormat="1" ht="45" x14ac:dyDescent="0.25">
      <c r="A15" s="21"/>
      <c r="B15" s="8" t="s">
        <v>15</v>
      </c>
      <c r="C15" s="14">
        <f>C7+C13</f>
        <v>135760000</v>
      </c>
      <c r="D15" s="14">
        <f t="shared" ref="D15:G15" si="4">D7+D13</f>
        <v>150486400</v>
      </c>
      <c r="E15" s="14">
        <f t="shared" si="4"/>
        <v>172267695.99999994</v>
      </c>
      <c r="F15" s="14">
        <f t="shared" si="4"/>
        <v>196445677.43999994</v>
      </c>
      <c r="G15" s="14">
        <f t="shared" si="4"/>
        <v>227406197.00159991</v>
      </c>
      <c r="I15" s="18"/>
    </row>
    <row r="16" spans="1:9" x14ac:dyDescent="0.25">
      <c r="C16" s="13"/>
      <c r="D16" s="13"/>
      <c r="E16" s="13"/>
      <c r="F16" s="13"/>
      <c r="G16" s="13"/>
    </row>
    <row r="17" spans="1:14" x14ac:dyDescent="0.25">
      <c r="C17" s="3"/>
      <c r="D17" s="3"/>
      <c r="E17" s="3"/>
      <c r="F17" s="3"/>
      <c r="G17" s="3"/>
    </row>
    <row r="18" spans="1:14" x14ac:dyDescent="0.25">
      <c r="B18" s="4" t="s">
        <v>14</v>
      </c>
      <c r="C18" s="5"/>
      <c r="D18" s="5"/>
      <c r="E18" s="5"/>
      <c r="F18" s="5"/>
      <c r="G18" s="5"/>
    </row>
    <row r="20" spans="1:14" s="2" customFormat="1" ht="45" x14ac:dyDescent="0.25">
      <c r="A20" s="21"/>
      <c r="B20" s="6" t="s">
        <v>1</v>
      </c>
      <c r="C20" s="7" t="s">
        <v>10</v>
      </c>
      <c r="D20" s="7" t="s">
        <v>11</v>
      </c>
      <c r="E20" s="6" t="s">
        <v>12</v>
      </c>
      <c r="F20" s="7" t="s">
        <v>19</v>
      </c>
      <c r="G20" s="6" t="s">
        <v>13</v>
      </c>
      <c r="I20" s="18"/>
    </row>
    <row r="21" spans="1:14" x14ac:dyDescent="0.25">
      <c r="B21" s="6">
        <v>0</v>
      </c>
      <c r="C21" s="9">
        <v>-132000000</v>
      </c>
      <c r="D21" s="9"/>
      <c r="E21" s="9"/>
      <c r="F21" s="3"/>
      <c r="G21" s="9"/>
      <c r="I21" s="17" t="s">
        <v>22</v>
      </c>
    </row>
    <row r="22" spans="1:14" x14ac:dyDescent="0.25">
      <c r="B22" s="6">
        <v>1</v>
      </c>
      <c r="C22" s="9">
        <f>C15</f>
        <v>135760000</v>
      </c>
      <c r="D22" s="9">
        <v>0.95</v>
      </c>
      <c r="E22" s="9">
        <f>C22*D22</f>
        <v>128972000</v>
      </c>
      <c r="F22" s="10">
        <v>0.90900000000000003</v>
      </c>
      <c r="G22" s="9">
        <f>$E22*F22</f>
        <v>117235548</v>
      </c>
      <c r="I22" s="19"/>
      <c r="J22" s="3"/>
      <c r="K22" s="13"/>
      <c r="L22" s="3"/>
      <c r="M22" s="13"/>
      <c r="N22" s="3"/>
    </row>
    <row r="23" spans="1:14" x14ac:dyDescent="0.25">
      <c r="B23" s="6">
        <v>2</v>
      </c>
      <c r="C23" s="9">
        <f>D15</f>
        <v>150486400</v>
      </c>
      <c r="D23" s="9">
        <v>0.9</v>
      </c>
      <c r="E23" s="9">
        <f>C23*D23</f>
        <v>135437760</v>
      </c>
      <c r="F23" s="10">
        <v>0.82599999999999996</v>
      </c>
      <c r="G23" s="9">
        <f>$E23*F23</f>
        <v>111871589.75999999</v>
      </c>
      <c r="I23" s="19"/>
      <c r="J23" s="3"/>
      <c r="K23" s="13"/>
      <c r="L23" s="3"/>
      <c r="M23" s="13"/>
      <c r="N23" s="3"/>
    </row>
    <row r="24" spans="1:14" x14ac:dyDescent="0.25">
      <c r="B24" s="6">
        <v>3</v>
      </c>
      <c r="C24" s="9">
        <f>E15</f>
        <v>172267695.99999994</v>
      </c>
      <c r="D24" s="9">
        <v>0.85</v>
      </c>
      <c r="E24" s="9">
        <f>C24*D24</f>
        <v>146427541.59999993</v>
      </c>
      <c r="F24" s="10">
        <v>0.751</v>
      </c>
      <c r="G24" s="9">
        <f>$E24*F24</f>
        <v>109967083.74159995</v>
      </c>
      <c r="I24" s="19"/>
      <c r="J24" s="3"/>
      <c r="K24" s="13"/>
      <c r="L24" s="3"/>
      <c r="M24" s="13"/>
      <c r="N24" s="3"/>
    </row>
    <row r="25" spans="1:14" x14ac:dyDescent="0.25">
      <c r="B25" s="6">
        <v>4</v>
      </c>
      <c r="C25" s="9">
        <f>F15</f>
        <v>196445677.43999994</v>
      </c>
      <c r="D25" s="9">
        <v>0.8</v>
      </c>
      <c r="E25" s="9">
        <f>C25*D25</f>
        <v>157156541.95199996</v>
      </c>
      <c r="F25" s="10">
        <v>0.68300000000000005</v>
      </c>
      <c r="G25" s="9">
        <f>$E25*F25</f>
        <v>107337918.15321599</v>
      </c>
      <c r="I25" s="19"/>
      <c r="J25" s="3"/>
      <c r="K25" s="13"/>
      <c r="L25" s="3"/>
      <c r="M25" s="13"/>
      <c r="N25" s="3"/>
    </row>
    <row r="26" spans="1:14" x14ac:dyDescent="0.25">
      <c r="B26" s="6">
        <v>5</v>
      </c>
      <c r="C26" s="9">
        <f>G15</f>
        <v>227406197.00159991</v>
      </c>
      <c r="D26" s="9">
        <v>0.75</v>
      </c>
      <c r="E26" s="9">
        <f>C26*D26</f>
        <v>170554647.75119993</v>
      </c>
      <c r="F26" s="10">
        <v>0.621</v>
      </c>
      <c r="G26" s="9">
        <f>$E26*F26</f>
        <v>105914436.25349516</v>
      </c>
      <c r="I26" s="19"/>
      <c r="J26" s="3"/>
      <c r="K26" s="13"/>
      <c r="L26" s="3"/>
      <c r="M26" s="13"/>
      <c r="N26" s="3"/>
    </row>
    <row r="27" spans="1:14" x14ac:dyDescent="0.25">
      <c r="E27" s="3"/>
    </row>
    <row r="28" spans="1:14" ht="30" x14ac:dyDescent="0.25">
      <c r="B28" s="8" t="s">
        <v>16</v>
      </c>
      <c r="C28" s="11"/>
      <c r="D28" s="11"/>
      <c r="E28" s="11"/>
      <c r="F28" s="11"/>
      <c r="G28" s="14">
        <f>SUM(G22:G26)+C21</f>
        <v>420326575.90831113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ΛΥΣΗ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ΚΑΛΟΓΙΑΝΝΙΔΗΣ ΣΤΑΥΡΟΣ</cp:lastModifiedBy>
  <dcterms:created xsi:type="dcterms:W3CDTF">2024-11-20T16:12:14Z</dcterms:created>
  <dcterms:modified xsi:type="dcterms:W3CDTF">2024-12-18T18:01:01Z</dcterms:modified>
</cp:coreProperties>
</file>